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Users\xxholmic\Data\EPN\web\2022\"/>
    </mc:Choice>
  </mc:AlternateContent>
  <bookViews>
    <workbookView xWindow="0" yWindow="15" windowWidth="15225" windowHeight="9090" tabRatio="905"/>
  </bookViews>
  <sheets>
    <sheet name="přítrv" sheetId="7" r:id="rId1"/>
  </sheets>
  <definedNames>
    <definedName name="_xlnm.Print_Area" localSheetId="0">přítrv!$A$1:$R$44</definedName>
  </definedNames>
  <calcPr calcId="162913"/>
</workbook>
</file>

<file path=xl/calcChain.xml><?xml version="1.0" encoding="utf-8"?>
<calcChain xmlns="http://schemas.openxmlformats.org/spreadsheetml/2006/main">
  <c r="Q15" i="7" l="1"/>
  <c r="Q7" i="7"/>
  <c r="Q29" i="7" s="1"/>
  <c r="C39" i="7"/>
  <c r="D17" i="7"/>
  <c r="C17" i="7"/>
  <c r="Q43" i="7"/>
  <c r="Q30" i="7"/>
  <c r="P29" i="7"/>
  <c r="Q8" i="7"/>
  <c r="Q9" i="7"/>
  <c r="Q10" i="7"/>
  <c r="Q11" i="7"/>
  <c r="Q12" i="7"/>
  <c r="Q13" i="7"/>
  <c r="Q14" i="7"/>
  <c r="Q16" i="7"/>
  <c r="Q18" i="7"/>
  <c r="Q19" i="7"/>
  <c r="Q20" i="7"/>
  <c r="Q21" i="7"/>
  <c r="C43" i="7"/>
  <c r="C42" i="7"/>
  <c r="C41" i="7"/>
  <c r="C40" i="7"/>
  <c r="Q31" i="7" l="1"/>
  <c r="Q32" i="7"/>
  <c r="Q33" i="7"/>
  <c r="Q34" i="7"/>
  <c r="Q35" i="7"/>
  <c r="Q36" i="7"/>
  <c r="Q37" i="7"/>
  <c r="Q41" i="7"/>
  <c r="P43" i="7"/>
  <c r="N43" i="7"/>
  <c r="K42" i="7"/>
  <c r="J42" i="7"/>
  <c r="I42" i="7"/>
  <c r="P41" i="7"/>
  <c r="N41" i="7"/>
  <c r="K40" i="7"/>
  <c r="J40" i="7"/>
  <c r="I40" i="7"/>
  <c r="P39" i="7"/>
  <c r="N39" i="7"/>
  <c r="I38" i="7"/>
  <c r="P37" i="7"/>
  <c r="O37" i="7"/>
  <c r="N37" i="7"/>
  <c r="M37" i="7"/>
  <c r="L37" i="7"/>
  <c r="K37" i="7"/>
  <c r="J37" i="7"/>
  <c r="I37" i="7"/>
  <c r="P36" i="7"/>
  <c r="O36" i="7"/>
  <c r="N36" i="7"/>
  <c r="M36" i="7"/>
  <c r="L36" i="7"/>
  <c r="K36" i="7"/>
  <c r="K43" i="7" s="1"/>
  <c r="J36" i="7"/>
  <c r="I36" i="7"/>
  <c r="P35" i="7"/>
  <c r="P42" i="7" s="1"/>
  <c r="O35" i="7"/>
  <c r="O43" i="7" s="1"/>
  <c r="N35" i="7"/>
  <c r="M35" i="7"/>
  <c r="M43" i="7" s="1"/>
  <c r="L35" i="7"/>
  <c r="L43" i="7" s="1"/>
  <c r="K35" i="7"/>
  <c r="J35" i="7"/>
  <c r="J43" i="7" s="1"/>
  <c r="I35" i="7"/>
  <c r="I43" i="7" s="1"/>
  <c r="P34" i="7"/>
  <c r="O34" i="7"/>
  <c r="O42" i="7" s="1"/>
  <c r="N34" i="7"/>
  <c r="N42" i="7" s="1"/>
  <c r="M34" i="7"/>
  <c r="M42" i="7" s="1"/>
  <c r="L34" i="7"/>
  <c r="L42" i="7" s="1"/>
  <c r="K34" i="7"/>
  <c r="K41" i="7" s="1"/>
  <c r="J34" i="7"/>
  <c r="I34" i="7"/>
  <c r="P33" i="7"/>
  <c r="P40" i="7" s="1"/>
  <c r="O33" i="7"/>
  <c r="O41" i="7" s="1"/>
  <c r="N33" i="7"/>
  <c r="M33" i="7"/>
  <c r="M41" i="7" s="1"/>
  <c r="L33" i="7"/>
  <c r="L41" i="7" s="1"/>
  <c r="K33" i="7"/>
  <c r="J33" i="7"/>
  <c r="J41" i="7" s="1"/>
  <c r="I33" i="7"/>
  <c r="I41" i="7" s="1"/>
  <c r="P32" i="7"/>
  <c r="O32" i="7"/>
  <c r="O40" i="7" s="1"/>
  <c r="N32" i="7"/>
  <c r="N40" i="7" s="1"/>
  <c r="M32" i="7"/>
  <c r="M40" i="7" s="1"/>
  <c r="L32" i="7"/>
  <c r="L40" i="7" s="1"/>
  <c r="K32" i="7"/>
  <c r="J32" i="7"/>
  <c r="I32" i="7"/>
  <c r="P31" i="7"/>
  <c r="O31" i="7"/>
  <c r="N31" i="7"/>
  <c r="M31" i="7"/>
  <c r="L31" i="7"/>
  <c r="K31" i="7"/>
  <c r="J31" i="7"/>
  <c r="I31" i="7"/>
  <c r="P30" i="7"/>
  <c r="O30" i="7"/>
  <c r="N30" i="7"/>
  <c r="M30" i="7"/>
  <c r="L30" i="7"/>
  <c r="K30" i="7"/>
  <c r="K39" i="7" s="1"/>
  <c r="J30" i="7"/>
  <c r="J38" i="7" s="1"/>
  <c r="I30" i="7"/>
  <c r="P38" i="7"/>
  <c r="O29" i="7"/>
  <c r="O39" i="7" s="1"/>
  <c r="N29" i="7"/>
  <c r="N38" i="7" s="1"/>
  <c r="M29" i="7"/>
  <c r="M39" i="7" s="1"/>
  <c r="L29" i="7"/>
  <c r="L39" i="7" s="1"/>
  <c r="K29" i="7"/>
  <c r="J29" i="7"/>
  <c r="J39" i="7" s="1"/>
  <c r="I29" i="7"/>
  <c r="I39" i="7" s="1"/>
  <c r="P21" i="7"/>
  <c r="O21" i="7"/>
  <c r="N21" i="7"/>
  <c r="M21" i="7"/>
  <c r="L21" i="7"/>
  <c r="K21" i="7"/>
  <c r="J21" i="7"/>
  <c r="I21" i="7"/>
  <c r="P20" i="7"/>
  <c r="O20" i="7"/>
  <c r="N20" i="7"/>
  <c r="M20" i="7"/>
  <c r="L20" i="7"/>
  <c r="K20" i="7"/>
  <c r="J20" i="7"/>
  <c r="I20" i="7"/>
  <c r="P19" i="7"/>
  <c r="O19" i="7"/>
  <c r="N19" i="7"/>
  <c r="M19" i="7"/>
  <c r="L19" i="7"/>
  <c r="K19" i="7"/>
  <c r="J19" i="7"/>
  <c r="I19" i="7"/>
  <c r="P18" i="7"/>
  <c r="O18" i="7"/>
  <c r="N18" i="7"/>
  <c r="M18" i="7"/>
  <c r="L18" i="7"/>
  <c r="K18" i="7"/>
  <c r="J18" i="7"/>
  <c r="I18" i="7"/>
  <c r="P17" i="7"/>
  <c r="O17" i="7"/>
  <c r="N17" i="7"/>
  <c r="M17" i="7"/>
  <c r="L17" i="7"/>
  <c r="K17" i="7"/>
  <c r="J17" i="7"/>
  <c r="I17" i="7"/>
  <c r="P16" i="7"/>
  <c r="O16" i="7"/>
  <c r="N16" i="7"/>
  <c r="M16" i="7"/>
  <c r="L16" i="7"/>
  <c r="K16" i="7"/>
  <c r="J16" i="7"/>
  <c r="I16" i="7"/>
  <c r="F43" i="7"/>
  <c r="E43" i="7"/>
  <c r="H42" i="7"/>
  <c r="H39" i="7"/>
  <c r="H37" i="7"/>
  <c r="H43" i="7" s="1"/>
  <c r="G37" i="7"/>
  <c r="G43" i="7" s="1"/>
  <c r="F37" i="7"/>
  <c r="E37" i="7"/>
  <c r="H36" i="7"/>
  <c r="G36" i="7"/>
  <c r="F36" i="7"/>
  <c r="E36" i="7"/>
  <c r="H35" i="7"/>
  <c r="G35" i="7"/>
  <c r="F35" i="7"/>
  <c r="E35" i="7"/>
  <c r="H34" i="7"/>
  <c r="G34" i="7"/>
  <c r="F34" i="7"/>
  <c r="F42" i="7" s="1"/>
  <c r="E34" i="7"/>
  <c r="E42" i="7" s="1"/>
  <c r="H33" i="7"/>
  <c r="H41" i="7" s="1"/>
  <c r="G33" i="7"/>
  <c r="G41" i="7" s="1"/>
  <c r="F33" i="7"/>
  <c r="F41" i="7" s="1"/>
  <c r="E33" i="7"/>
  <c r="E41" i="7" s="1"/>
  <c r="H32" i="7"/>
  <c r="H38" i="7" s="1"/>
  <c r="G32" i="7"/>
  <c r="G38" i="7" s="1"/>
  <c r="F32" i="7"/>
  <c r="E32" i="7"/>
  <c r="H31" i="7"/>
  <c r="G31" i="7"/>
  <c r="F31" i="7"/>
  <c r="E31" i="7"/>
  <c r="H30" i="7"/>
  <c r="G30" i="7"/>
  <c r="F30" i="7"/>
  <c r="E30" i="7"/>
  <c r="H29" i="7"/>
  <c r="G29" i="7"/>
  <c r="G39" i="7" s="1"/>
  <c r="F29" i="7"/>
  <c r="F39" i="7" s="1"/>
  <c r="E29" i="7"/>
  <c r="E39" i="7" s="1"/>
  <c r="H21" i="7"/>
  <c r="G21" i="7"/>
  <c r="F21" i="7"/>
  <c r="E21" i="7"/>
  <c r="H20" i="7"/>
  <c r="G20" i="7"/>
  <c r="F20" i="7"/>
  <c r="E20" i="7"/>
  <c r="H19" i="7"/>
  <c r="G19" i="7"/>
  <c r="F19" i="7"/>
  <c r="E19" i="7"/>
  <c r="H18" i="7"/>
  <c r="G18" i="7"/>
  <c r="F18" i="7"/>
  <c r="E18" i="7"/>
  <c r="H17" i="7"/>
  <c r="G17" i="7"/>
  <c r="F17" i="7"/>
  <c r="E17" i="7"/>
  <c r="Q17" i="7" s="1"/>
  <c r="Q39" i="7" s="1"/>
  <c r="H16" i="7"/>
  <c r="G16" i="7"/>
  <c r="F16" i="7"/>
  <c r="E16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1" i="7"/>
  <c r="D20" i="7"/>
  <c r="D19" i="7"/>
  <c r="D18" i="7"/>
  <c r="D16" i="7"/>
  <c r="C37" i="7"/>
  <c r="C36" i="7"/>
  <c r="C35" i="7"/>
  <c r="C34" i="7"/>
  <c r="C33" i="7"/>
  <c r="C32" i="7"/>
  <c r="C31" i="7"/>
  <c r="C30" i="7"/>
  <c r="C29" i="7"/>
  <c r="C21" i="7"/>
  <c r="C20" i="7"/>
  <c r="C19" i="7"/>
  <c r="C18" i="7"/>
  <c r="C16" i="7"/>
  <c r="K38" i="7" l="1"/>
  <c r="L38" i="7"/>
  <c r="M38" i="7"/>
  <c r="O38" i="7"/>
  <c r="Q40" i="7"/>
  <c r="Q42" i="7"/>
  <c r="F38" i="7"/>
  <c r="G42" i="7"/>
  <c r="E40" i="7"/>
  <c r="G40" i="7"/>
  <c r="H40" i="7"/>
  <c r="E38" i="7"/>
  <c r="F40" i="7"/>
  <c r="C38" i="7"/>
  <c r="R15" i="7" l="1"/>
  <c r="R18" i="7"/>
  <c r="R19" i="7"/>
  <c r="R20" i="7"/>
  <c r="R21" i="7"/>
  <c r="R8" i="7"/>
  <c r="R10" i="7"/>
  <c r="R12" i="7"/>
  <c r="R14" i="7"/>
  <c r="R9" i="7"/>
  <c r="R11" i="7"/>
  <c r="R13" i="7"/>
  <c r="R7" i="7"/>
  <c r="Q38" i="7"/>
  <c r="R17" i="7"/>
  <c r="R31" i="7" l="1"/>
  <c r="R34" i="7"/>
  <c r="R35" i="7"/>
  <c r="R36" i="7"/>
  <c r="R42" i="7"/>
  <c r="R32" i="7"/>
  <c r="R40" i="7"/>
  <c r="R43" i="7"/>
  <c r="R33" i="7"/>
  <c r="R37" i="7"/>
  <c r="R41" i="7"/>
  <c r="R30" i="7"/>
  <c r="R29" i="7"/>
  <c r="R39" i="7"/>
</calcChain>
</file>

<file path=xl/sharedStrings.xml><?xml version="1.0" encoding="utf-8"?>
<sst xmlns="http://schemas.openxmlformats.org/spreadsheetml/2006/main" count="89" uniqueCount="44">
  <si>
    <t>ČR celkem</t>
  </si>
  <si>
    <t>Podíl v %</t>
  </si>
  <si>
    <t>Z toho</t>
  </si>
  <si>
    <t>(absolutní počty)</t>
  </si>
  <si>
    <t>(přepočet na 100 000 obyvatel)</t>
  </si>
  <si>
    <t>31 - 60 dnů</t>
  </si>
  <si>
    <t>61 - 90 dnů</t>
  </si>
  <si>
    <t>91 - 180 dnů</t>
  </si>
  <si>
    <t>181 - 270 dnů</t>
  </si>
  <si>
    <t>271 - 365 dnů</t>
  </si>
  <si>
    <t>1 - 30 dnů</t>
  </si>
  <si>
    <t>31 a více dnů</t>
  </si>
  <si>
    <t>61 a více dnů</t>
  </si>
  <si>
    <t>91 a více dnů</t>
  </si>
  <si>
    <t>181 a více dnů</t>
  </si>
  <si>
    <t>366 a více dnů</t>
  </si>
  <si>
    <t>Kraj</t>
  </si>
  <si>
    <t>Plzeňský</t>
  </si>
  <si>
    <t>Liberecký</t>
  </si>
  <si>
    <t>PSSZ</t>
  </si>
  <si>
    <t>Jihočeský</t>
  </si>
  <si>
    <t>Vysočina</t>
  </si>
  <si>
    <t>Zlínský</t>
  </si>
  <si>
    <t>Ústecký</t>
  </si>
  <si>
    <t>Pardubický</t>
  </si>
  <si>
    <t>Středočeský</t>
  </si>
  <si>
    <t>Karlovarský</t>
  </si>
  <si>
    <t>Olomoucký</t>
  </si>
  <si>
    <t>Královéhr.</t>
  </si>
  <si>
    <t>1 - 14 dnů</t>
  </si>
  <si>
    <t>15 - 21 dnů</t>
  </si>
  <si>
    <t>22 - 30 dnů</t>
  </si>
  <si>
    <t>Trvání DPN</t>
  </si>
  <si>
    <t>CELKEM  DPN</t>
  </si>
  <si>
    <t>Moravskosl.</t>
  </si>
  <si>
    <t>Jiho
moravský</t>
  </si>
  <si>
    <t>Králové
hradecký</t>
  </si>
  <si>
    <t>Moravsko
slezský</t>
  </si>
  <si>
    <t>Praha</t>
  </si>
  <si>
    <t>Středo
český</t>
  </si>
  <si>
    <t>Ukončené případy dočasné pracovní neschopnosti za 1. čtvrtletí 2021 podle délky trvání</t>
  </si>
  <si>
    <t>Ukončené případy dočasné pracovní neschopnosti za 1. pololetí 2022 podle délky trvání</t>
  </si>
  <si>
    <t xml:space="preserve">Počet obyvatel </t>
  </si>
  <si>
    <t>Jihomorav.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</si>
</sst>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8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sz val="10"/>
      <color theme="0"/>
      <name val="Tahoma"/>
      <family val="2"/>
      <charset val="238"/>
    </font>
    <font>
      <b/>
      <sz val="14"/>
      <name val="Tahoma"/>
      <family val="2"/>
      <charset val="238"/>
    </font>
    <font>
      <i/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4"/>
      <name val="Tahoma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8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2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0" fontId="13" fillId="3" borderId="0" applyNumberFormat="0" applyBorder="0" applyAlignment="0" applyProtection="0"/>
    <xf numFmtId="49" fontId="2" fillId="0" borderId="0">
      <alignment horizontal="left" vertical="center" wrapText="1"/>
    </xf>
    <xf numFmtId="49" fontId="2" fillId="0" borderId="1">
      <alignment wrapText="1"/>
    </xf>
  </cellStyleXfs>
  <cellXfs count="117">
    <xf numFmtId="0" fontId="0" fillId="0" borderId="0" xfId="0"/>
    <xf numFmtId="0" fontId="16" fillId="5" borderId="13" xfId="0" applyFont="1" applyFill="1" applyBorder="1" applyAlignment="1">
      <alignment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vertical="center"/>
    </xf>
    <xf numFmtId="0" fontId="16" fillId="5" borderId="33" xfId="0" applyFont="1" applyFill="1" applyBorder="1" applyAlignment="1">
      <alignment vertical="center" wrapText="1"/>
    </xf>
    <xf numFmtId="3" fontId="18" fillId="6" borderId="34" xfId="0" applyNumberFormat="1" applyFont="1" applyFill="1" applyBorder="1" applyAlignment="1">
      <alignment horizontal="right" vertical="center" wrapText="1"/>
    </xf>
    <xf numFmtId="3" fontId="18" fillId="6" borderId="39" xfId="0" applyNumberFormat="1" applyFont="1" applyFill="1" applyBorder="1" applyAlignment="1">
      <alignment horizontal="right" vertical="center" wrapText="1"/>
    </xf>
    <xf numFmtId="3" fontId="18" fillId="6" borderId="40" xfId="0" applyNumberFormat="1" applyFont="1" applyFill="1" applyBorder="1" applyAlignment="1">
      <alignment horizontal="right" vertical="center" wrapText="1"/>
    </xf>
    <xf numFmtId="3" fontId="18" fillId="6" borderId="32" xfId="0" applyNumberFormat="1" applyFont="1" applyFill="1" applyBorder="1" applyAlignment="1">
      <alignment horizontal="right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vertical="center" wrapText="1"/>
    </xf>
    <xf numFmtId="3" fontId="15" fillId="0" borderId="10" xfId="8" applyFont="1" applyBorder="1" applyAlignment="1" applyProtection="1">
      <alignment horizontal="center" vertical="center"/>
    </xf>
    <xf numFmtId="3" fontId="15" fillId="0" borderId="11" xfId="8" applyFont="1" applyBorder="1" applyAlignment="1" applyProtection="1">
      <alignment horizontal="center" vertical="center"/>
    </xf>
    <xf numFmtId="3" fontId="15" fillId="0" borderId="12" xfId="8" applyFont="1" applyBorder="1" applyAlignment="1" applyProtection="1">
      <alignment horizontal="center" vertical="center"/>
    </xf>
    <xf numFmtId="3" fontId="15" fillId="0" borderId="5" xfId="8" applyFont="1" applyBorder="1" applyAlignment="1" applyProtection="1">
      <alignment horizontal="center" vertical="center"/>
    </xf>
    <xf numFmtId="3" fontId="11" fillId="0" borderId="1" xfId="8" applyFont="1" applyBorder="1">
      <alignment vertical="center"/>
    </xf>
    <xf numFmtId="3" fontId="14" fillId="0" borderId="0" xfId="8" applyFont="1">
      <alignment vertical="center"/>
    </xf>
    <xf numFmtId="3" fontId="22" fillId="0" borderId="0" xfId="8" applyFont="1">
      <alignment vertical="center"/>
    </xf>
    <xf numFmtId="3" fontId="22" fillId="0" borderId="0" xfId="8" applyFont="1" applyAlignment="1">
      <alignment vertical="center"/>
    </xf>
    <xf numFmtId="3" fontId="22" fillId="0" borderId="0" xfId="8" applyFont="1" applyAlignment="1" applyProtection="1">
      <alignment vertical="center"/>
    </xf>
    <xf numFmtId="3" fontId="23" fillId="0" borderId="0" xfId="8" applyFont="1" applyAlignment="1" applyProtection="1">
      <alignment vertical="center"/>
    </xf>
    <xf numFmtId="3" fontId="11" fillId="0" borderId="24" xfId="8" applyNumberFormat="1" applyFont="1" applyBorder="1" applyAlignment="1" applyProtection="1">
      <alignment horizontal="right" vertical="center" indent="1"/>
      <protection locked="0"/>
    </xf>
    <xf numFmtId="3" fontId="11" fillId="0" borderId="19" xfId="8" applyNumberFormat="1" applyFont="1" applyBorder="1" applyAlignment="1" applyProtection="1">
      <alignment horizontal="right" vertical="center" indent="1"/>
      <protection locked="0"/>
    </xf>
    <xf numFmtId="3" fontId="11" fillId="0" borderId="20" xfId="8" applyNumberFormat="1" applyFont="1" applyBorder="1" applyAlignment="1" applyProtection="1">
      <alignment horizontal="right" vertical="center" indent="1"/>
      <protection locked="0"/>
    </xf>
    <xf numFmtId="3" fontId="11" fillId="0" borderId="21" xfId="8" applyNumberFormat="1" applyFont="1" applyBorder="1" applyAlignment="1" applyProtection="1">
      <alignment horizontal="right" vertical="center" indent="1"/>
      <protection locked="0"/>
    </xf>
    <xf numFmtId="3" fontId="15" fillId="0" borderId="42" xfId="8" applyNumberFormat="1" applyFont="1" applyBorder="1" applyAlignment="1" applyProtection="1">
      <alignment horizontal="right" vertical="center" indent="1"/>
      <protection locked="0"/>
    </xf>
    <xf numFmtId="10" fontId="21" fillId="0" borderId="43" xfId="9" applyNumberFormat="1" applyFont="1" applyBorder="1" applyAlignment="1" applyProtection="1">
      <alignment horizontal="right" vertical="center" indent="1"/>
    </xf>
    <xf numFmtId="4" fontId="22" fillId="0" borderId="0" xfId="8" applyNumberFormat="1" applyFont="1">
      <alignment vertical="center"/>
    </xf>
    <xf numFmtId="3" fontId="18" fillId="0" borderId="0" xfId="8" applyNumberFormat="1" applyFont="1" applyFill="1" applyBorder="1" applyAlignment="1" applyProtection="1">
      <alignment horizontal="center" vertical="center"/>
    </xf>
    <xf numFmtId="3" fontId="15" fillId="0" borderId="0" xfId="8" applyFont="1" applyBorder="1" applyAlignment="1">
      <alignment horizontal="center" vertical="center" textRotation="90" wrapText="1"/>
    </xf>
    <xf numFmtId="3" fontId="15" fillId="0" borderId="0" xfId="8" applyFont="1" applyBorder="1" applyAlignment="1" applyProtection="1">
      <alignment horizontal="center" vertical="center"/>
    </xf>
    <xf numFmtId="3" fontId="11" fillId="0" borderId="0" xfId="8" applyNumberFormat="1" applyFont="1" applyBorder="1" applyAlignment="1" applyProtection="1">
      <alignment horizontal="center" vertical="center"/>
    </xf>
    <xf numFmtId="3" fontId="15" fillId="0" borderId="0" xfId="8" applyNumberFormat="1" applyFont="1" applyBorder="1" applyAlignment="1" applyProtection="1">
      <alignment horizontal="center" vertical="center"/>
    </xf>
    <xf numFmtId="10" fontId="21" fillId="0" borderId="0" xfId="9" applyNumberFormat="1" applyFont="1" applyBorder="1" applyAlignment="1" applyProtection="1">
      <alignment horizontal="center" vertical="center"/>
    </xf>
    <xf numFmtId="3" fontId="11" fillId="0" borderId="30" xfId="8" applyNumberFormat="1" applyFont="1" applyBorder="1" applyAlignment="1" applyProtection="1">
      <alignment horizontal="right" vertical="center" indent="1"/>
      <protection locked="0"/>
    </xf>
    <xf numFmtId="3" fontId="15" fillId="0" borderId="43" xfId="8" applyNumberFormat="1" applyFont="1" applyBorder="1" applyAlignment="1" applyProtection="1">
      <alignment horizontal="right" vertical="center" indent="1"/>
      <protection locked="0"/>
    </xf>
    <xf numFmtId="3" fontId="23" fillId="0" borderId="0" xfId="8" applyFont="1">
      <alignment vertical="center"/>
    </xf>
    <xf numFmtId="3" fontId="22" fillId="0" borderId="0" xfId="8" applyFont="1" applyBorder="1">
      <alignment vertical="center"/>
    </xf>
    <xf numFmtId="3" fontId="11" fillId="0" borderId="1" xfId="8" applyFont="1" applyBorder="1" applyAlignment="1">
      <alignment vertical="center" wrapText="1"/>
    </xf>
    <xf numFmtId="3" fontId="24" fillId="0" borderId="0" xfId="8" applyFont="1">
      <alignment vertical="center"/>
    </xf>
    <xf numFmtId="3" fontId="11" fillId="0" borderId="0" xfId="8" applyFont="1">
      <alignment vertical="center"/>
    </xf>
    <xf numFmtId="0" fontId="11" fillId="0" borderId="0" xfId="0" applyFont="1"/>
    <xf numFmtId="3" fontId="25" fillId="0" borderId="0" xfId="8" applyNumberFormat="1" applyFont="1" applyBorder="1" applyAlignment="1" applyProtection="1">
      <alignment horizontal="center" vertical="center"/>
    </xf>
    <xf numFmtId="3" fontId="7" fillId="0" borderId="0" xfId="8">
      <alignment vertical="center"/>
    </xf>
    <xf numFmtId="10" fontId="26" fillId="2" borderId="32" xfId="9" applyNumberFormat="1" applyFont="1" applyFill="1" applyBorder="1" applyAlignment="1" applyProtection="1">
      <alignment horizontal="right" vertical="center"/>
    </xf>
    <xf numFmtId="3" fontId="27" fillId="0" borderId="0" xfId="8" applyFont="1">
      <alignment vertical="center"/>
    </xf>
    <xf numFmtId="3" fontId="7" fillId="0" borderId="0" xfId="8" applyBorder="1" applyAlignment="1">
      <alignment horizontal="center" vertical="center"/>
    </xf>
    <xf numFmtId="3" fontId="7" fillId="0" borderId="0" xfId="8" applyBorder="1">
      <alignment vertical="center"/>
    </xf>
    <xf numFmtId="3" fontId="25" fillId="0" borderId="18" xfId="8" applyNumberFormat="1" applyFont="1" applyBorder="1" applyAlignment="1" applyProtection="1">
      <alignment horizontal="right" vertical="center" indent="1"/>
      <protection locked="0"/>
    </xf>
    <xf numFmtId="3" fontId="11" fillId="4" borderId="31" xfId="8" applyNumberFormat="1" applyFont="1" applyFill="1" applyBorder="1" applyAlignment="1" applyProtection="1">
      <alignment horizontal="right" vertical="center"/>
    </xf>
    <xf numFmtId="3" fontId="11" fillId="0" borderId="30" xfId="8" applyNumberFormat="1" applyFont="1" applyBorder="1" applyAlignment="1" applyProtection="1">
      <alignment horizontal="right" vertical="center"/>
    </xf>
    <xf numFmtId="3" fontId="11" fillId="0" borderId="25" xfId="8" applyNumberFormat="1" applyFont="1" applyBorder="1" applyAlignment="1" applyProtection="1">
      <alignment horizontal="right" vertical="center"/>
    </xf>
    <xf numFmtId="3" fontId="11" fillId="0" borderId="22" xfId="8" applyNumberFormat="1" applyFont="1" applyBorder="1" applyAlignment="1" applyProtection="1">
      <alignment horizontal="right" vertical="center"/>
    </xf>
    <xf numFmtId="3" fontId="11" fillId="0" borderId="23" xfId="8" applyNumberFormat="1" applyFont="1" applyBorder="1" applyAlignment="1" applyProtection="1">
      <alignment horizontal="right" vertical="center"/>
    </xf>
    <xf numFmtId="3" fontId="11" fillId="0" borderId="31" xfId="8" applyNumberFormat="1" applyFont="1" applyBorder="1" applyAlignment="1" applyProtection="1">
      <alignment horizontal="right" vertical="center"/>
      <protection locked="0"/>
    </xf>
    <xf numFmtId="3" fontId="11" fillId="0" borderId="24" xfId="8" applyNumberFormat="1" applyFont="1" applyBorder="1" applyAlignment="1" applyProtection="1">
      <alignment horizontal="right" vertical="center"/>
    </xf>
    <xf numFmtId="3" fontId="11" fillId="0" borderId="1" xfId="8" applyFont="1" applyBorder="1" applyAlignment="1">
      <alignment horizontal="center" vertical="center"/>
    </xf>
    <xf numFmtId="3" fontId="14" fillId="0" borderId="1" xfId="8" applyNumberFormat="1" applyFont="1" applyBorder="1" applyAlignment="1">
      <alignment horizontal="right" vertical="center"/>
    </xf>
    <xf numFmtId="3" fontId="11" fillId="4" borderId="25" xfId="8" applyNumberFormat="1" applyFont="1" applyFill="1" applyBorder="1" applyAlignment="1" applyProtection="1">
      <alignment horizontal="right" vertical="center"/>
    </xf>
    <xf numFmtId="3" fontId="11" fillId="0" borderId="1" xfId="8" applyNumberFormat="1" applyFont="1" applyBorder="1" applyAlignment="1" applyProtection="1">
      <alignment horizontal="right" vertical="center"/>
      <protection locked="0"/>
    </xf>
    <xf numFmtId="3" fontId="11" fillId="4" borderId="1" xfId="8" applyNumberFormat="1" applyFont="1" applyFill="1" applyBorder="1" applyAlignment="1" applyProtection="1">
      <alignment horizontal="right" vertical="center"/>
    </xf>
    <xf numFmtId="3" fontId="11" fillId="4" borderId="11" xfId="8" applyNumberFormat="1" applyFont="1" applyFill="1" applyBorder="1" applyAlignment="1" applyProtection="1">
      <alignment horizontal="right" vertical="center"/>
    </xf>
    <xf numFmtId="3" fontId="15" fillId="4" borderId="31" xfId="8" applyNumberFormat="1" applyFont="1" applyFill="1" applyBorder="1" applyAlignment="1" applyProtection="1">
      <alignment horizontal="right" vertical="center"/>
      <protection locked="0"/>
    </xf>
    <xf numFmtId="3" fontId="11" fillId="0" borderId="36" xfId="8" applyNumberFormat="1" applyFont="1" applyBorder="1" applyAlignment="1" applyProtection="1">
      <alignment horizontal="right" vertical="center"/>
    </xf>
    <xf numFmtId="3" fontId="15" fillId="0" borderId="6" xfId="8" applyNumberFormat="1" applyFont="1" applyBorder="1" applyAlignment="1" applyProtection="1">
      <alignment horizontal="right" vertical="center"/>
    </xf>
    <xf numFmtId="3" fontId="11" fillId="0" borderId="26" xfId="8" applyNumberFormat="1" applyFont="1" applyBorder="1" applyAlignment="1" applyProtection="1">
      <alignment horizontal="right" vertical="center"/>
    </xf>
    <xf numFmtId="3" fontId="15" fillId="0" borderId="7" xfId="8" applyNumberFormat="1" applyFont="1" applyBorder="1" applyAlignment="1" applyProtection="1">
      <alignment horizontal="right" vertical="center"/>
    </xf>
    <xf numFmtId="3" fontId="11" fillId="0" borderId="27" xfId="8" applyNumberFormat="1" applyFont="1" applyBorder="1" applyAlignment="1" applyProtection="1">
      <alignment horizontal="right" vertical="center"/>
    </xf>
    <xf numFmtId="3" fontId="15" fillId="0" borderId="16" xfId="8" applyNumberFormat="1" applyFont="1" applyBorder="1" applyAlignment="1" applyProtection="1">
      <alignment horizontal="right" vertical="center"/>
    </xf>
    <xf numFmtId="3" fontId="11" fillId="0" borderId="28" xfId="8" applyNumberFormat="1" applyFont="1" applyBorder="1" applyAlignment="1" applyProtection="1">
      <alignment horizontal="right" vertical="center"/>
    </xf>
    <xf numFmtId="3" fontId="15" fillId="0" borderId="29" xfId="8" applyNumberFormat="1" applyFont="1" applyBorder="1" applyAlignment="1" applyProtection="1">
      <alignment horizontal="right" vertical="center"/>
    </xf>
    <xf numFmtId="3" fontId="11" fillId="0" borderId="11" xfId="8" applyNumberFormat="1" applyFont="1" applyBorder="1" applyAlignment="1" applyProtection="1">
      <alignment horizontal="right" vertical="center"/>
      <protection locked="0"/>
    </xf>
    <xf numFmtId="10" fontId="21" fillId="0" borderId="7" xfId="9" applyNumberFormat="1" applyFont="1" applyBorder="1" applyAlignment="1" applyProtection="1">
      <alignment horizontal="right" vertical="center"/>
    </xf>
    <xf numFmtId="10" fontId="21" fillId="0" borderId="6" xfId="9" applyNumberFormat="1" applyFont="1" applyBorder="1" applyAlignment="1" applyProtection="1">
      <alignment horizontal="right" vertical="center"/>
    </xf>
    <xf numFmtId="10" fontId="21" fillId="0" borderId="16" xfId="9" applyNumberFormat="1" applyFont="1" applyBorder="1" applyAlignment="1" applyProtection="1">
      <alignment horizontal="right" vertical="center"/>
    </xf>
    <xf numFmtId="10" fontId="21" fillId="0" borderId="29" xfId="9" applyNumberFormat="1" applyFont="1" applyBorder="1" applyAlignment="1" applyProtection="1">
      <alignment horizontal="right" vertical="center"/>
    </xf>
    <xf numFmtId="3" fontId="15" fillId="0" borderId="1" xfId="8" applyFont="1" applyBorder="1" applyAlignment="1">
      <alignment horizontal="center" vertical="center"/>
    </xf>
    <xf numFmtId="49" fontId="16" fillId="5" borderId="6" xfId="15" applyFont="1" applyFill="1" applyBorder="1" applyAlignment="1" applyProtection="1">
      <alignment horizontal="center" vertical="center" wrapText="1"/>
    </xf>
    <xf numFmtId="49" fontId="16" fillId="5" borderId="7" xfId="15" applyFont="1" applyFill="1" applyBorder="1" applyAlignment="1" applyProtection="1">
      <alignment horizontal="center" vertical="center" wrapText="1"/>
    </xf>
    <xf numFmtId="0" fontId="20" fillId="0" borderId="0" xfId="4" applyFont="1" applyFill="1" applyAlignment="1" applyProtection="1">
      <alignment horizontal="center" vertical="center"/>
      <protection locked="0"/>
    </xf>
    <xf numFmtId="0" fontId="16" fillId="5" borderId="18" xfId="0" applyFont="1" applyFill="1" applyBorder="1" applyAlignment="1">
      <alignment horizontal="center" vertical="center" wrapText="1"/>
    </xf>
    <xf numFmtId="0" fontId="16" fillId="5" borderId="44" xfId="0" applyFont="1" applyFill="1" applyBorder="1" applyAlignment="1">
      <alignment horizontal="center" vertical="center" wrapText="1"/>
    </xf>
    <xf numFmtId="49" fontId="16" fillId="5" borderId="19" xfId="15" applyFont="1" applyFill="1" applyBorder="1" applyAlignment="1" applyProtection="1">
      <alignment horizontal="center" vertical="center" wrapText="1"/>
    </xf>
    <xf numFmtId="49" fontId="16" fillId="5" borderId="1" xfId="15" applyFont="1" applyFill="1" applyBorder="1" applyAlignment="1" applyProtection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3" fontId="15" fillId="0" borderId="31" xfId="8" applyFont="1" applyBorder="1" applyAlignment="1" applyProtection="1">
      <alignment horizontal="center" vertical="center"/>
    </xf>
    <xf numFmtId="3" fontId="15" fillId="0" borderId="41" xfId="8" applyFont="1" applyBorder="1" applyAlignment="1" applyProtection="1">
      <alignment horizontal="center" vertical="center"/>
    </xf>
    <xf numFmtId="49" fontId="16" fillId="5" borderId="20" xfId="15" applyFont="1" applyFill="1" applyBorder="1" applyAlignment="1" applyProtection="1">
      <alignment horizontal="center" vertical="center" wrapText="1"/>
    </xf>
    <xf numFmtId="49" fontId="16" fillId="5" borderId="41" xfId="15" applyFont="1" applyFill="1" applyBorder="1" applyAlignment="1" applyProtection="1">
      <alignment horizontal="center" vertical="center" wrapText="1"/>
    </xf>
    <xf numFmtId="3" fontId="15" fillId="0" borderId="18" xfId="8" applyFont="1" applyBorder="1" applyAlignment="1" applyProtection="1">
      <alignment horizontal="center" vertical="center"/>
    </xf>
    <xf numFmtId="3" fontId="15" fillId="0" borderId="20" xfId="8" applyFont="1" applyBorder="1" applyAlignment="1" applyProtection="1">
      <alignment horizontal="center" vertical="center"/>
    </xf>
    <xf numFmtId="3" fontId="15" fillId="0" borderId="45" xfId="8" applyFont="1" applyBorder="1" applyAlignment="1" applyProtection="1">
      <alignment horizontal="center" vertical="center"/>
    </xf>
    <xf numFmtId="3" fontId="15" fillId="0" borderId="26" xfId="8" applyFont="1" applyBorder="1" applyAlignment="1" applyProtection="1">
      <alignment horizontal="center" vertical="center"/>
    </xf>
    <xf numFmtId="3" fontId="15" fillId="0" borderId="47" xfId="8" applyFont="1" applyBorder="1" applyAlignment="1" applyProtection="1">
      <alignment horizontal="right" vertical="center" indent="1"/>
    </xf>
    <xf numFmtId="3" fontId="15" fillId="0" borderId="10" xfId="8" applyFont="1" applyBorder="1" applyAlignment="1" applyProtection="1">
      <alignment horizontal="right" vertical="center" indent="1"/>
    </xf>
    <xf numFmtId="3" fontId="15" fillId="0" borderId="31" xfId="8" applyFont="1" applyBorder="1" applyAlignment="1" applyProtection="1">
      <alignment horizontal="right" vertical="center" indent="1"/>
    </xf>
    <xf numFmtId="3" fontId="15" fillId="0" borderId="11" xfId="8" applyFont="1" applyBorder="1" applyAlignment="1" applyProtection="1">
      <alignment horizontal="right" vertical="center" indent="1"/>
    </xf>
    <xf numFmtId="0" fontId="16" fillId="5" borderId="48" xfId="0" applyFont="1" applyFill="1" applyBorder="1" applyAlignment="1">
      <alignment horizontal="center" vertical="center" wrapText="1"/>
    </xf>
    <xf numFmtId="0" fontId="16" fillId="5" borderId="49" xfId="0" applyFont="1" applyFill="1" applyBorder="1" applyAlignment="1">
      <alignment horizontal="center" vertical="center" wrapText="1"/>
    </xf>
    <xf numFmtId="3" fontId="15" fillId="0" borderId="38" xfId="8" applyFont="1" applyBorder="1" applyAlignment="1">
      <alignment horizontal="center" vertical="center" textRotation="90" wrapText="1"/>
    </xf>
    <xf numFmtId="3" fontId="15" fillId="0" borderId="35" xfId="8" applyFont="1" applyBorder="1" applyAlignment="1">
      <alignment horizontal="center" vertical="center" textRotation="90" wrapText="1"/>
    </xf>
    <xf numFmtId="3" fontId="15" fillId="0" borderId="34" xfId="8" applyFont="1" applyBorder="1" applyAlignment="1">
      <alignment horizontal="center" vertical="center" textRotation="90" wrapText="1"/>
    </xf>
    <xf numFmtId="3" fontId="15" fillId="0" borderId="44" xfId="8" applyFont="1" applyBorder="1" applyAlignment="1" applyProtection="1">
      <alignment horizontal="right" vertical="center" wrapText="1" indent="1"/>
    </xf>
    <xf numFmtId="3" fontId="15" fillId="0" borderId="12" xfId="8" applyFont="1" applyBorder="1" applyAlignment="1" applyProtection="1">
      <alignment horizontal="right" vertical="center" wrapText="1" indent="1"/>
    </xf>
    <xf numFmtId="3" fontId="18" fillId="6" borderId="14" xfId="0" applyNumberFormat="1" applyFont="1" applyFill="1" applyBorder="1" applyAlignment="1">
      <alignment horizontal="center" vertical="center" wrapText="1"/>
    </xf>
    <xf numFmtId="3" fontId="15" fillId="0" borderId="45" xfId="8" applyFont="1" applyBorder="1" applyAlignment="1" applyProtection="1">
      <alignment horizontal="right" vertical="center" indent="1"/>
    </xf>
    <xf numFmtId="3" fontId="15" fillId="0" borderId="46" xfId="8" applyFont="1" applyBorder="1" applyAlignment="1" applyProtection="1">
      <alignment horizontal="right" vertical="center" indent="1"/>
    </xf>
    <xf numFmtId="3" fontId="15" fillId="0" borderId="31" xfId="8" applyFont="1" applyBorder="1" applyAlignment="1" applyProtection="1">
      <alignment horizontal="center" vertical="center" wrapText="1"/>
    </xf>
    <xf numFmtId="3" fontId="15" fillId="0" borderId="11" xfId="8" applyFont="1" applyBorder="1" applyAlignment="1" applyProtection="1">
      <alignment horizontal="center" vertical="center" wrapText="1"/>
    </xf>
    <xf numFmtId="3" fontId="18" fillId="6" borderId="37" xfId="0" applyNumberFormat="1" applyFont="1" applyFill="1" applyBorder="1" applyAlignment="1">
      <alignment horizontal="center" vertical="center" wrapText="1"/>
    </xf>
    <xf numFmtId="3" fontId="15" fillId="4" borderId="31" xfId="13" applyNumberFormat="1" applyFont="1" applyFill="1" applyBorder="1" applyAlignment="1" applyProtection="1">
      <alignment horizontal="right" vertical="center"/>
      <protection locked="0"/>
    </xf>
    <xf numFmtId="3" fontId="15" fillId="4" borderId="44" xfId="13" applyNumberFormat="1" applyFont="1" applyFill="1" applyBorder="1" applyAlignment="1" applyProtection="1">
      <alignment horizontal="right" vertical="center"/>
      <protection locked="0"/>
    </xf>
    <xf numFmtId="3" fontId="15" fillId="4" borderId="29" xfId="13" applyNumberFormat="1" applyFont="1" applyFill="1" applyBorder="1" applyAlignment="1" applyProtection="1">
      <alignment horizontal="right" vertical="center"/>
      <protection locked="0"/>
    </xf>
    <xf numFmtId="3" fontId="18" fillId="6" borderId="50" xfId="0" applyNumberFormat="1" applyFont="1" applyFill="1" applyBorder="1" applyAlignment="1">
      <alignment horizontal="center" vertical="center" wrapText="1"/>
    </xf>
    <xf numFmtId="3" fontId="18" fillId="6" borderId="51" xfId="0" applyNumberFormat="1" applyFont="1" applyFill="1" applyBorder="1" applyAlignment="1">
      <alignment horizontal="center" vertical="center" wrapText="1"/>
    </xf>
  </cellXfs>
  <cellStyles count="16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Správně" xfId="13" builtinId="26"/>
    <cellStyle name="text" xfId="14"/>
    <cellStyle name="txt tab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428" name="Line 1"/>
        <xdr:cNvSpPr>
          <a:spLocks noChangeShapeType="1"/>
        </xdr:cNvSpPr>
      </xdr:nvSpPr>
      <xdr:spPr bwMode="auto">
        <a:xfrm>
          <a:off x="0" y="759619"/>
          <a:ext cx="1428750" cy="4691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29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0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1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2094" y="75549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9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12094" y="633714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0" y="75247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S53"/>
  <sheetViews>
    <sheetView showGridLines="0" tabSelected="1" zoomScale="80" zoomScaleNormal="80" zoomScaleSheetLayoutView="75" workbookViewId="0">
      <selection activeCell="Q16" sqref="Q16"/>
    </sheetView>
  </sheetViews>
  <sheetFormatPr defaultColWidth="8" defaultRowHeight="10.5" x14ac:dyDescent="0.2"/>
  <cols>
    <col min="1" max="1" width="5.7109375" style="17" customWidth="1"/>
    <col min="2" max="2" width="15.7109375" style="17" customWidth="1"/>
    <col min="3" max="4" width="11.7109375" style="17" customWidth="1"/>
    <col min="5" max="5" width="14.42578125" style="17" bestFit="1" customWidth="1"/>
    <col min="6" max="6" width="12.42578125" style="17" customWidth="1"/>
    <col min="7" max="8" width="11.7109375" style="17" customWidth="1"/>
    <col min="9" max="9" width="13.140625" style="17" bestFit="1" customWidth="1"/>
    <col min="10" max="10" width="13.42578125" style="17" bestFit="1" customWidth="1"/>
    <col min="11" max="16" width="11.7109375" style="17" customWidth="1"/>
    <col min="17" max="17" width="13.7109375" style="36" customWidth="1"/>
    <col min="18" max="19" width="10.7109375" style="17" customWidth="1"/>
    <col min="20" max="16384" width="8" style="17"/>
  </cols>
  <sheetData>
    <row r="1" spans="1:19" ht="20.100000000000001" customHeight="1" x14ac:dyDescent="0.2">
      <c r="A1" s="79" t="s">
        <v>41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spans="1:19" ht="20.100000000000001" customHeight="1" x14ac:dyDescent="0.2">
      <c r="A2" s="79" t="s">
        <v>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19" ht="20.100000000000001" customHeight="1" thickBot="1" x14ac:dyDescent="0.25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19"/>
    </row>
    <row r="4" spans="1:19" ht="20.100000000000001" customHeight="1" x14ac:dyDescent="0.2">
      <c r="A4" s="1"/>
      <c r="B4" s="9" t="s">
        <v>16</v>
      </c>
      <c r="C4" s="80" t="s">
        <v>20</v>
      </c>
      <c r="D4" s="82" t="s">
        <v>35</v>
      </c>
      <c r="E4" s="82" t="s">
        <v>26</v>
      </c>
      <c r="F4" s="82" t="s">
        <v>36</v>
      </c>
      <c r="G4" s="82" t="s">
        <v>18</v>
      </c>
      <c r="H4" s="82" t="s">
        <v>37</v>
      </c>
      <c r="I4" s="82" t="s">
        <v>27</v>
      </c>
      <c r="J4" s="82" t="s">
        <v>24</v>
      </c>
      <c r="K4" s="82" t="s">
        <v>17</v>
      </c>
      <c r="L4" s="82" t="s">
        <v>38</v>
      </c>
      <c r="M4" s="82" t="s">
        <v>39</v>
      </c>
      <c r="N4" s="82" t="s">
        <v>23</v>
      </c>
      <c r="O4" s="82" t="s">
        <v>21</v>
      </c>
      <c r="P4" s="89" t="s">
        <v>22</v>
      </c>
      <c r="Q4" s="77" t="s">
        <v>0</v>
      </c>
      <c r="R4" s="85" t="s">
        <v>1</v>
      </c>
    </row>
    <row r="5" spans="1:19" ht="20.100000000000001" customHeight="1" thickBot="1" x14ac:dyDescent="0.25">
      <c r="A5" s="3" t="s">
        <v>32</v>
      </c>
      <c r="B5" s="10"/>
      <c r="C5" s="81"/>
      <c r="D5" s="83"/>
      <c r="E5" s="83"/>
      <c r="F5" s="83"/>
      <c r="G5" s="83"/>
      <c r="H5" s="83"/>
      <c r="I5" s="84"/>
      <c r="J5" s="84"/>
      <c r="K5" s="84"/>
      <c r="L5" s="84"/>
      <c r="M5" s="84"/>
      <c r="N5" s="84"/>
      <c r="O5" s="84"/>
      <c r="P5" s="90"/>
      <c r="Q5" s="78"/>
      <c r="R5" s="86"/>
    </row>
    <row r="6" spans="1:19" ht="20.100000000000001" customHeight="1" x14ac:dyDescent="0.2">
      <c r="A6" s="91"/>
      <c r="B6" s="92"/>
      <c r="C6" s="48"/>
      <c r="D6" s="21"/>
      <c r="E6" s="22"/>
      <c r="F6" s="22"/>
      <c r="G6" s="22"/>
      <c r="H6" s="22"/>
      <c r="I6" s="23"/>
      <c r="J6" s="23"/>
      <c r="K6" s="23"/>
      <c r="L6" s="23"/>
      <c r="M6" s="23"/>
      <c r="N6" s="23"/>
      <c r="O6" s="23"/>
      <c r="P6" s="24"/>
      <c r="Q6" s="25"/>
      <c r="R6" s="26"/>
    </row>
    <row r="7" spans="1:19" ht="20.100000000000001" customHeight="1" x14ac:dyDescent="0.2">
      <c r="A7" s="87" t="s">
        <v>29</v>
      </c>
      <c r="B7" s="88"/>
      <c r="C7" s="49">
        <v>87287</v>
      </c>
      <c r="D7" s="58">
        <v>161017</v>
      </c>
      <c r="E7" s="60">
        <v>32501</v>
      </c>
      <c r="F7" s="60">
        <v>87581</v>
      </c>
      <c r="G7" s="60">
        <v>71776</v>
      </c>
      <c r="H7" s="60">
        <v>153310</v>
      </c>
      <c r="I7" s="60">
        <v>87672</v>
      </c>
      <c r="J7" s="60">
        <v>79394</v>
      </c>
      <c r="K7" s="60">
        <v>91793</v>
      </c>
      <c r="L7" s="60">
        <v>217359</v>
      </c>
      <c r="M7" s="60">
        <v>144034</v>
      </c>
      <c r="N7" s="60">
        <v>111158</v>
      </c>
      <c r="O7" s="60">
        <v>68995</v>
      </c>
      <c r="P7" s="61">
        <v>79214</v>
      </c>
      <c r="Q7" s="112">
        <f>SUM(C7:P7)</f>
        <v>1473091</v>
      </c>
      <c r="R7" s="72">
        <f>Q7/$Q$16</f>
        <v>0.70741826054050527</v>
      </c>
    </row>
    <row r="8" spans="1:19" ht="20.100000000000001" customHeight="1" x14ac:dyDescent="0.2">
      <c r="A8" s="93" t="s">
        <v>30</v>
      </c>
      <c r="B8" s="94"/>
      <c r="C8" s="49">
        <v>12420</v>
      </c>
      <c r="D8" s="58">
        <v>22530</v>
      </c>
      <c r="E8" s="60">
        <v>4632</v>
      </c>
      <c r="F8" s="60">
        <v>11287</v>
      </c>
      <c r="G8" s="60">
        <v>9048</v>
      </c>
      <c r="H8" s="60">
        <v>23654</v>
      </c>
      <c r="I8" s="60">
        <v>13241</v>
      </c>
      <c r="J8" s="60">
        <v>10187</v>
      </c>
      <c r="K8" s="60">
        <v>13072</v>
      </c>
      <c r="L8" s="60">
        <v>22298</v>
      </c>
      <c r="M8" s="60">
        <v>21785</v>
      </c>
      <c r="N8" s="60">
        <v>14419</v>
      </c>
      <c r="O8" s="60">
        <v>10543</v>
      </c>
      <c r="P8" s="61">
        <v>12395</v>
      </c>
      <c r="Q8" s="112">
        <f t="shared" ref="Q8:Q21" si="0">SUM(C8:P8)</f>
        <v>201511</v>
      </c>
      <c r="R8" s="72">
        <f t="shared" ref="R8:R21" si="1">Q8/$Q$16</f>
        <v>9.6771048835257126E-2</v>
      </c>
    </row>
    <row r="9" spans="1:19" ht="20.100000000000001" customHeight="1" x14ac:dyDescent="0.2">
      <c r="A9" s="87" t="s">
        <v>31</v>
      </c>
      <c r="B9" s="88"/>
      <c r="C9" s="49">
        <v>6931</v>
      </c>
      <c r="D9" s="58">
        <v>11162</v>
      </c>
      <c r="E9" s="60">
        <v>3511</v>
      </c>
      <c r="F9" s="60">
        <v>5751</v>
      </c>
      <c r="G9" s="60">
        <v>4313</v>
      </c>
      <c r="H9" s="60">
        <v>12724</v>
      </c>
      <c r="I9" s="60">
        <v>7441</v>
      </c>
      <c r="J9" s="60">
        <v>4948</v>
      </c>
      <c r="K9" s="60">
        <v>5983</v>
      </c>
      <c r="L9" s="60">
        <v>9463</v>
      </c>
      <c r="M9" s="60">
        <v>9958</v>
      </c>
      <c r="N9" s="60">
        <v>6825</v>
      </c>
      <c r="O9" s="60">
        <v>5178</v>
      </c>
      <c r="P9" s="61">
        <v>7080</v>
      </c>
      <c r="Q9" s="112">
        <f t="shared" si="0"/>
        <v>101268</v>
      </c>
      <c r="R9" s="72">
        <f t="shared" si="1"/>
        <v>4.8631640820842627E-2</v>
      </c>
    </row>
    <row r="10" spans="1:19" ht="20.100000000000001" customHeight="1" x14ac:dyDescent="0.2">
      <c r="A10" s="87" t="s">
        <v>5</v>
      </c>
      <c r="B10" s="88"/>
      <c r="C10" s="49">
        <v>8234</v>
      </c>
      <c r="D10" s="58">
        <v>14628</v>
      </c>
      <c r="E10" s="60">
        <v>2909</v>
      </c>
      <c r="F10" s="60">
        <v>6926</v>
      </c>
      <c r="G10" s="60">
        <v>5673</v>
      </c>
      <c r="H10" s="60">
        <v>17717</v>
      </c>
      <c r="I10" s="60">
        <v>8811</v>
      </c>
      <c r="J10" s="60">
        <v>6616</v>
      </c>
      <c r="K10" s="60">
        <v>7648</v>
      </c>
      <c r="L10" s="60">
        <v>11773</v>
      </c>
      <c r="M10" s="60">
        <v>12546</v>
      </c>
      <c r="N10" s="60">
        <v>9141</v>
      </c>
      <c r="O10" s="60">
        <v>7047</v>
      </c>
      <c r="P10" s="61">
        <v>9423</v>
      </c>
      <c r="Q10" s="112">
        <f t="shared" si="0"/>
        <v>129092</v>
      </c>
      <c r="R10" s="72">
        <f t="shared" si="1"/>
        <v>6.1993480436507251E-2</v>
      </c>
    </row>
    <row r="11" spans="1:19" ht="20.100000000000001" customHeight="1" x14ac:dyDescent="0.2">
      <c r="A11" s="87" t="s">
        <v>6</v>
      </c>
      <c r="B11" s="88"/>
      <c r="C11" s="49">
        <v>3678</v>
      </c>
      <c r="D11" s="58">
        <v>6611</v>
      </c>
      <c r="E11" s="60">
        <v>1191</v>
      </c>
      <c r="F11" s="60">
        <v>2958</v>
      </c>
      <c r="G11" s="60">
        <v>2489</v>
      </c>
      <c r="H11" s="60">
        <v>8416</v>
      </c>
      <c r="I11" s="60">
        <v>4234</v>
      </c>
      <c r="J11" s="60">
        <v>2848</v>
      </c>
      <c r="K11" s="60">
        <v>3231</v>
      </c>
      <c r="L11" s="60">
        <v>4790</v>
      </c>
      <c r="M11" s="60">
        <v>5057</v>
      </c>
      <c r="N11" s="60">
        <v>3977</v>
      </c>
      <c r="O11" s="60">
        <v>3114</v>
      </c>
      <c r="P11" s="61">
        <v>4383</v>
      </c>
      <c r="Q11" s="112">
        <f t="shared" si="0"/>
        <v>56977</v>
      </c>
      <c r="R11" s="72">
        <f t="shared" si="1"/>
        <v>2.7361901084737038E-2</v>
      </c>
    </row>
    <row r="12" spans="1:19" ht="20.100000000000001" customHeight="1" x14ac:dyDescent="0.2">
      <c r="A12" s="87" t="s">
        <v>7</v>
      </c>
      <c r="B12" s="88"/>
      <c r="C12" s="49">
        <v>4422</v>
      </c>
      <c r="D12" s="58">
        <v>7945</v>
      </c>
      <c r="E12" s="60">
        <v>1547</v>
      </c>
      <c r="F12" s="60">
        <v>3598</v>
      </c>
      <c r="G12" s="60">
        <v>3081</v>
      </c>
      <c r="H12" s="60">
        <v>10853</v>
      </c>
      <c r="I12" s="60">
        <v>4987</v>
      </c>
      <c r="J12" s="60">
        <v>3485</v>
      </c>
      <c r="K12" s="60">
        <v>3712</v>
      </c>
      <c r="L12" s="60">
        <v>5618</v>
      </c>
      <c r="M12" s="60">
        <v>6083</v>
      </c>
      <c r="N12" s="60">
        <v>4789</v>
      </c>
      <c r="O12" s="60">
        <v>3714</v>
      </c>
      <c r="P12" s="61">
        <v>5273</v>
      </c>
      <c r="Q12" s="112">
        <f t="shared" si="0"/>
        <v>69107</v>
      </c>
      <c r="R12" s="72">
        <f t="shared" si="1"/>
        <v>3.3187056150076742E-2</v>
      </c>
    </row>
    <row r="13" spans="1:19" ht="20.100000000000001" customHeight="1" x14ac:dyDescent="0.2">
      <c r="A13" s="87" t="s">
        <v>8</v>
      </c>
      <c r="B13" s="88"/>
      <c r="C13" s="49">
        <v>1541</v>
      </c>
      <c r="D13" s="58">
        <v>2734</v>
      </c>
      <c r="E13" s="60">
        <v>486</v>
      </c>
      <c r="F13" s="60">
        <v>1213</v>
      </c>
      <c r="G13" s="60">
        <v>1178</v>
      </c>
      <c r="H13" s="60">
        <v>3567</v>
      </c>
      <c r="I13" s="60">
        <v>1568</v>
      </c>
      <c r="J13" s="60">
        <v>1226</v>
      </c>
      <c r="K13" s="60">
        <v>1327</v>
      </c>
      <c r="L13" s="60">
        <v>1758</v>
      </c>
      <c r="M13" s="60">
        <v>2117</v>
      </c>
      <c r="N13" s="60">
        <v>1792</v>
      </c>
      <c r="O13" s="60">
        <v>1209</v>
      </c>
      <c r="P13" s="61">
        <v>1576</v>
      </c>
      <c r="Q13" s="112">
        <f t="shared" si="0"/>
        <v>23292</v>
      </c>
      <c r="R13" s="72">
        <f t="shared" si="1"/>
        <v>1.1185450270559965E-2</v>
      </c>
    </row>
    <row r="14" spans="1:19" ht="20.100000000000001" customHeight="1" x14ac:dyDescent="0.2">
      <c r="A14" s="87" t="s">
        <v>9</v>
      </c>
      <c r="B14" s="88"/>
      <c r="C14" s="49">
        <v>796</v>
      </c>
      <c r="D14" s="58">
        <v>1552</v>
      </c>
      <c r="E14" s="60">
        <v>276</v>
      </c>
      <c r="F14" s="60">
        <v>687</v>
      </c>
      <c r="G14" s="60">
        <v>713</v>
      </c>
      <c r="H14" s="60">
        <v>2016</v>
      </c>
      <c r="I14" s="60">
        <v>837</v>
      </c>
      <c r="J14" s="60">
        <v>741</v>
      </c>
      <c r="K14" s="60">
        <v>757</v>
      </c>
      <c r="L14" s="60">
        <v>1018</v>
      </c>
      <c r="M14" s="60">
        <v>1275</v>
      </c>
      <c r="N14" s="60">
        <v>1157</v>
      </c>
      <c r="O14" s="60">
        <v>664</v>
      </c>
      <c r="P14" s="61">
        <v>831</v>
      </c>
      <c r="Q14" s="112">
        <f t="shared" si="0"/>
        <v>13320</v>
      </c>
      <c r="R14" s="72">
        <f t="shared" si="1"/>
        <v>6.3966253479245542E-3</v>
      </c>
    </row>
    <row r="15" spans="1:19" ht="20.100000000000001" customHeight="1" x14ac:dyDescent="0.2">
      <c r="A15" s="109" t="s">
        <v>15</v>
      </c>
      <c r="B15" s="110"/>
      <c r="C15" s="49">
        <v>988</v>
      </c>
      <c r="D15" s="58">
        <v>1845</v>
      </c>
      <c r="E15" s="60">
        <v>396</v>
      </c>
      <c r="F15" s="60">
        <v>772</v>
      </c>
      <c r="G15" s="60">
        <v>651</v>
      </c>
      <c r="H15" s="60">
        <v>1820</v>
      </c>
      <c r="I15" s="60">
        <v>851</v>
      </c>
      <c r="J15" s="60">
        <v>696</v>
      </c>
      <c r="K15" s="60">
        <v>957</v>
      </c>
      <c r="L15" s="60">
        <v>1403</v>
      </c>
      <c r="M15" s="60">
        <v>1677</v>
      </c>
      <c r="N15" s="60">
        <v>1141</v>
      </c>
      <c r="O15" s="60">
        <v>679</v>
      </c>
      <c r="P15" s="61">
        <v>814</v>
      </c>
      <c r="Q15" s="112">
        <f>SUM(C15:P15)</f>
        <v>14690</v>
      </c>
      <c r="R15" s="72">
        <f t="shared" si="1"/>
        <v>7.0545365135894671E-3</v>
      </c>
      <c r="S15" s="27"/>
    </row>
    <row r="16" spans="1:19" ht="30" customHeight="1" thickBot="1" x14ac:dyDescent="0.25">
      <c r="A16" s="106" t="s">
        <v>33</v>
      </c>
      <c r="B16" s="111"/>
      <c r="C16" s="5">
        <f>SUM(C7:C15)</f>
        <v>126297</v>
      </c>
      <c r="D16" s="6">
        <f>SUM(D7:D15)</f>
        <v>230024</v>
      </c>
      <c r="E16" s="6">
        <f t="shared" ref="E16:P16" si="2">SUM(E7:E15)</f>
        <v>47449</v>
      </c>
      <c r="F16" s="6">
        <f t="shared" si="2"/>
        <v>120773</v>
      </c>
      <c r="G16" s="6">
        <f t="shared" si="2"/>
        <v>98922</v>
      </c>
      <c r="H16" s="6">
        <f t="shared" si="2"/>
        <v>234077</v>
      </c>
      <c r="I16" s="6">
        <f t="shared" si="2"/>
        <v>129642</v>
      </c>
      <c r="J16" s="6">
        <f t="shared" si="2"/>
        <v>110141</v>
      </c>
      <c r="K16" s="6">
        <f t="shared" si="2"/>
        <v>128480</v>
      </c>
      <c r="L16" s="6">
        <f t="shared" si="2"/>
        <v>275480</v>
      </c>
      <c r="M16" s="6">
        <f t="shared" si="2"/>
        <v>204532</v>
      </c>
      <c r="N16" s="6">
        <f t="shared" si="2"/>
        <v>154399</v>
      </c>
      <c r="O16" s="6">
        <f t="shared" si="2"/>
        <v>101143</v>
      </c>
      <c r="P16" s="7">
        <f t="shared" si="2"/>
        <v>120989</v>
      </c>
      <c r="Q16" s="8">
        <f t="shared" si="0"/>
        <v>2082348</v>
      </c>
      <c r="R16" s="44"/>
      <c r="S16" s="28"/>
    </row>
    <row r="17" spans="1:18" ht="20.100000000000001" customHeight="1" x14ac:dyDescent="0.2">
      <c r="A17" s="101" t="s">
        <v>2</v>
      </c>
      <c r="B17" s="11" t="s">
        <v>10</v>
      </c>
      <c r="C17" s="50">
        <f>SUM(C6:C9)</f>
        <v>106638</v>
      </c>
      <c r="D17" s="50">
        <f>SUM(D6:D9)</f>
        <v>194709</v>
      </c>
      <c r="E17" s="50">
        <f t="shared" ref="D17:R17" si="3">SUM(E6:E9)</f>
        <v>40644</v>
      </c>
      <c r="F17" s="50">
        <f t="shared" si="3"/>
        <v>104619</v>
      </c>
      <c r="G17" s="50">
        <f t="shared" si="3"/>
        <v>85137</v>
      </c>
      <c r="H17" s="50">
        <f t="shared" si="3"/>
        <v>189688</v>
      </c>
      <c r="I17" s="50">
        <f t="shared" si="3"/>
        <v>108354</v>
      </c>
      <c r="J17" s="50">
        <f t="shared" si="3"/>
        <v>94529</v>
      </c>
      <c r="K17" s="50">
        <f t="shared" si="3"/>
        <v>110848</v>
      </c>
      <c r="L17" s="50">
        <f>SUM(L6:L9)</f>
        <v>249120</v>
      </c>
      <c r="M17" s="50">
        <f t="shared" si="3"/>
        <v>175777</v>
      </c>
      <c r="N17" s="50">
        <f t="shared" si="3"/>
        <v>132402</v>
      </c>
      <c r="O17" s="50">
        <f t="shared" si="3"/>
        <v>84716</v>
      </c>
      <c r="P17" s="63">
        <f t="shared" si="3"/>
        <v>98689</v>
      </c>
      <c r="Q17" s="112">
        <f t="shared" si="0"/>
        <v>1775870</v>
      </c>
      <c r="R17" s="73">
        <f t="shared" si="1"/>
        <v>0.85282095019660498</v>
      </c>
    </row>
    <row r="18" spans="1:18" ht="20.100000000000001" customHeight="1" x14ac:dyDescent="0.2">
      <c r="A18" s="102"/>
      <c r="B18" s="12" t="s">
        <v>11</v>
      </c>
      <c r="C18" s="51">
        <f>SUM(C10:C15)</f>
        <v>19659</v>
      </c>
      <c r="D18" s="51">
        <f t="shared" ref="D18:R18" si="4">SUM(D10:D15)</f>
        <v>35315</v>
      </c>
      <c r="E18" s="51">
        <f t="shared" si="4"/>
        <v>6805</v>
      </c>
      <c r="F18" s="51">
        <f t="shared" si="4"/>
        <v>16154</v>
      </c>
      <c r="G18" s="51">
        <f t="shared" si="4"/>
        <v>13785</v>
      </c>
      <c r="H18" s="51">
        <f t="shared" si="4"/>
        <v>44389</v>
      </c>
      <c r="I18" s="51">
        <f t="shared" si="4"/>
        <v>21288</v>
      </c>
      <c r="J18" s="51">
        <f t="shared" si="4"/>
        <v>15612</v>
      </c>
      <c r="K18" s="51">
        <f t="shared" si="4"/>
        <v>17632</v>
      </c>
      <c r="L18" s="51">
        <f t="shared" si="4"/>
        <v>26360</v>
      </c>
      <c r="M18" s="51">
        <f t="shared" si="4"/>
        <v>28755</v>
      </c>
      <c r="N18" s="51">
        <f t="shared" si="4"/>
        <v>21997</v>
      </c>
      <c r="O18" s="51">
        <f t="shared" si="4"/>
        <v>16427</v>
      </c>
      <c r="P18" s="65">
        <f t="shared" si="4"/>
        <v>22300</v>
      </c>
      <c r="Q18" s="112">
        <f t="shared" si="0"/>
        <v>306478</v>
      </c>
      <c r="R18" s="72">
        <f t="shared" si="1"/>
        <v>0.14717904980339502</v>
      </c>
    </row>
    <row r="19" spans="1:18" ht="20.100000000000001" customHeight="1" x14ac:dyDescent="0.2">
      <c r="A19" s="102"/>
      <c r="B19" s="13" t="s">
        <v>12</v>
      </c>
      <c r="C19" s="52">
        <f>SUM(C11:C15)</f>
        <v>11425</v>
      </c>
      <c r="D19" s="52">
        <f t="shared" ref="D19:R19" si="5">SUM(D11:D15)</f>
        <v>20687</v>
      </c>
      <c r="E19" s="52">
        <f t="shared" si="5"/>
        <v>3896</v>
      </c>
      <c r="F19" s="52">
        <f t="shared" si="5"/>
        <v>9228</v>
      </c>
      <c r="G19" s="52">
        <f t="shared" si="5"/>
        <v>8112</v>
      </c>
      <c r="H19" s="52">
        <f t="shared" si="5"/>
        <v>26672</v>
      </c>
      <c r="I19" s="52">
        <f t="shared" si="5"/>
        <v>12477</v>
      </c>
      <c r="J19" s="52">
        <f t="shared" si="5"/>
        <v>8996</v>
      </c>
      <c r="K19" s="52">
        <f t="shared" si="5"/>
        <v>9984</v>
      </c>
      <c r="L19" s="52">
        <f t="shared" si="5"/>
        <v>14587</v>
      </c>
      <c r="M19" s="52">
        <f t="shared" si="5"/>
        <v>16209</v>
      </c>
      <c r="N19" s="52">
        <f t="shared" si="5"/>
        <v>12856</v>
      </c>
      <c r="O19" s="52">
        <f t="shared" si="5"/>
        <v>9380</v>
      </c>
      <c r="P19" s="67">
        <f t="shared" si="5"/>
        <v>12877</v>
      </c>
      <c r="Q19" s="112">
        <f t="shared" si="0"/>
        <v>177386</v>
      </c>
      <c r="R19" s="74">
        <f t="shared" si="1"/>
        <v>8.5185569366887759E-2</v>
      </c>
    </row>
    <row r="20" spans="1:18" ht="20.100000000000001" customHeight="1" x14ac:dyDescent="0.2">
      <c r="A20" s="102"/>
      <c r="B20" s="13" t="s">
        <v>13</v>
      </c>
      <c r="C20" s="52">
        <f>SUM(C12:C15)</f>
        <v>7747</v>
      </c>
      <c r="D20" s="52">
        <f t="shared" ref="D20:R20" si="6">SUM(D12:D15)</f>
        <v>14076</v>
      </c>
      <c r="E20" s="52">
        <f t="shared" si="6"/>
        <v>2705</v>
      </c>
      <c r="F20" s="52">
        <f t="shared" si="6"/>
        <v>6270</v>
      </c>
      <c r="G20" s="52">
        <f t="shared" si="6"/>
        <v>5623</v>
      </c>
      <c r="H20" s="52">
        <f t="shared" si="6"/>
        <v>18256</v>
      </c>
      <c r="I20" s="52">
        <f t="shared" si="6"/>
        <v>8243</v>
      </c>
      <c r="J20" s="52">
        <f t="shared" si="6"/>
        <v>6148</v>
      </c>
      <c r="K20" s="52">
        <f t="shared" si="6"/>
        <v>6753</v>
      </c>
      <c r="L20" s="52">
        <f t="shared" si="6"/>
        <v>9797</v>
      </c>
      <c r="M20" s="52">
        <f t="shared" si="6"/>
        <v>11152</v>
      </c>
      <c r="N20" s="52">
        <f t="shared" si="6"/>
        <v>8879</v>
      </c>
      <c r="O20" s="52">
        <f t="shared" si="6"/>
        <v>6266</v>
      </c>
      <c r="P20" s="67">
        <f t="shared" si="6"/>
        <v>8494</v>
      </c>
      <c r="Q20" s="113">
        <f t="shared" si="0"/>
        <v>120409</v>
      </c>
      <c r="R20" s="74">
        <f t="shared" si="1"/>
        <v>5.7823668282150728E-2</v>
      </c>
    </row>
    <row r="21" spans="1:18" ht="20.100000000000001" customHeight="1" thickBot="1" x14ac:dyDescent="0.25">
      <c r="A21" s="103"/>
      <c r="B21" s="14" t="s">
        <v>14</v>
      </c>
      <c r="C21" s="53">
        <f>SUM(C13:C15)</f>
        <v>3325</v>
      </c>
      <c r="D21" s="53">
        <f t="shared" ref="D21:R21" si="7">SUM(D13:D15)</f>
        <v>6131</v>
      </c>
      <c r="E21" s="53">
        <f t="shared" si="7"/>
        <v>1158</v>
      </c>
      <c r="F21" s="53">
        <f t="shared" si="7"/>
        <v>2672</v>
      </c>
      <c r="G21" s="53">
        <f t="shared" si="7"/>
        <v>2542</v>
      </c>
      <c r="H21" s="53">
        <f t="shared" si="7"/>
        <v>7403</v>
      </c>
      <c r="I21" s="53">
        <f t="shared" si="7"/>
        <v>3256</v>
      </c>
      <c r="J21" s="53">
        <f t="shared" si="7"/>
        <v>2663</v>
      </c>
      <c r="K21" s="53">
        <f t="shared" si="7"/>
        <v>3041</v>
      </c>
      <c r="L21" s="53">
        <f t="shared" si="7"/>
        <v>4179</v>
      </c>
      <c r="M21" s="53">
        <f t="shared" si="7"/>
        <v>5069</v>
      </c>
      <c r="N21" s="53">
        <f t="shared" si="7"/>
        <v>4090</v>
      </c>
      <c r="O21" s="53">
        <f t="shared" si="7"/>
        <v>2552</v>
      </c>
      <c r="P21" s="69">
        <f t="shared" si="7"/>
        <v>3221</v>
      </c>
      <c r="Q21" s="114">
        <f t="shared" si="0"/>
        <v>51302</v>
      </c>
      <c r="R21" s="75">
        <f t="shared" si="1"/>
        <v>2.4636612132073986E-2</v>
      </c>
    </row>
    <row r="22" spans="1:18" ht="20.100000000000001" customHeight="1" x14ac:dyDescent="0.2">
      <c r="A22" s="29"/>
      <c r="B22" s="30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2"/>
      <c r="R22" s="33"/>
    </row>
    <row r="23" spans="1:18" ht="20.100000000000001" customHeight="1" x14ac:dyDescent="0.2">
      <c r="A23" s="79" t="s">
        <v>40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</row>
    <row r="24" spans="1:18" ht="20.100000000000001" customHeight="1" x14ac:dyDescent="0.2">
      <c r="A24" s="79" t="s">
        <v>4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</row>
    <row r="25" spans="1:18" ht="20.100000000000001" customHeight="1" thickBot="1" x14ac:dyDescent="0.25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20"/>
      <c r="R25" s="19"/>
    </row>
    <row r="26" spans="1:18" ht="20.100000000000001" customHeight="1" x14ac:dyDescent="0.2">
      <c r="A26" s="1"/>
      <c r="B26" s="2" t="s">
        <v>16</v>
      </c>
      <c r="C26" s="99" t="s">
        <v>20</v>
      </c>
      <c r="D26" s="82" t="s">
        <v>35</v>
      </c>
      <c r="E26" s="82" t="s">
        <v>26</v>
      </c>
      <c r="F26" s="82" t="s">
        <v>36</v>
      </c>
      <c r="G26" s="82" t="s">
        <v>18</v>
      </c>
      <c r="H26" s="82" t="s">
        <v>37</v>
      </c>
      <c r="I26" s="82" t="s">
        <v>27</v>
      </c>
      <c r="J26" s="82" t="s">
        <v>24</v>
      </c>
      <c r="K26" s="82" t="s">
        <v>17</v>
      </c>
      <c r="L26" s="82" t="s">
        <v>38</v>
      </c>
      <c r="M26" s="82" t="s">
        <v>39</v>
      </c>
      <c r="N26" s="82" t="s">
        <v>23</v>
      </c>
      <c r="O26" s="82" t="s">
        <v>21</v>
      </c>
      <c r="P26" s="89" t="s">
        <v>22</v>
      </c>
      <c r="Q26" s="77" t="s">
        <v>0</v>
      </c>
      <c r="R26" s="85" t="s">
        <v>1</v>
      </c>
    </row>
    <row r="27" spans="1:18" ht="20.100000000000001" customHeight="1" thickBot="1" x14ac:dyDescent="0.25">
      <c r="A27" s="3" t="s">
        <v>32</v>
      </c>
      <c r="B27" s="4"/>
      <c r="C27" s="100"/>
      <c r="D27" s="83"/>
      <c r="E27" s="83"/>
      <c r="F27" s="83"/>
      <c r="G27" s="83"/>
      <c r="H27" s="83"/>
      <c r="I27" s="84"/>
      <c r="J27" s="84"/>
      <c r="K27" s="84"/>
      <c r="L27" s="84"/>
      <c r="M27" s="84"/>
      <c r="N27" s="84"/>
      <c r="O27" s="84"/>
      <c r="P27" s="90"/>
      <c r="Q27" s="78"/>
      <c r="R27" s="86"/>
    </row>
    <row r="28" spans="1:18" ht="20.100000000000001" customHeight="1" x14ac:dyDescent="0.2">
      <c r="A28" s="95"/>
      <c r="B28" s="96"/>
      <c r="C28" s="48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5"/>
      <c r="R28" s="26"/>
    </row>
    <row r="29" spans="1:18" ht="20.100000000000001" customHeight="1" x14ac:dyDescent="0.2">
      <c r="A29" s="97" t="s">
        <v>29</v>
      </c>
      <c r="B29" s="98"/>
      <c r="C29" s="54">
        <f>C7/$C$46*100000</f>
        <v>13701.814779757224</v>
      </c>
      <c r="D29" s="59">
        <f t="shared" ref="D29:P37" si="8">D7/D$46*100000</f>
        <v>13592.887871359011</v>
      </c>
      <c r="E29" s="59">
        <f t="shared" si="8"/>
        <v>11475.936584160163</v>
      </c>
      <c r="F29" s="59">
        <f t="shared" si="8"/>
        <v>16141.493559510711</v>
      </c>
      <c r="G29" s="59">
        <f t="shared" si="8"/>
        <v>16403.318326210665</v>
      </c>
      <c r="H29" s="59">
        <f t="shared" si="8"/>
        <v>13014.552767470663</v>
      </c>
      <c r="I29" s="59">
        <f t="shared" si="8"/>
        <v>14074.133530252195</v>
      </c>
      <c r="J29" s="59">
        <f t="shared" si="8"/>
        <v>15430.752665601591</v>
      </c>
      <c r="K29" s="59">
        <f t="shared" si="8"/>
        <v>15861.740051528666</v>
      </c>
      <c r="L29" s="59">
        <f t="shared" si="8"/>
        <v>17042.33789083633</v>
      </c>
      <c r="M29" s="59">
        <f t="shared" si="8"/>
        <v>10385.88890875843</v>
      </c>
      <c r="N29" s="59">
        <f t="shared" si="8"/>
        <v>13913.916419868368</v>
      </c>
      <c r="O29" s="59">
        <f t="shared" si="8"/>
        <v>13688.805118793709</v>
      </c>
      <c r="P29" s="71">
        <f>P7/P$46*100000</f>
        <v>13838.15020823434</v>
      </c>
      <c r="Q29" s="112">
        <f>Q7/$Q$46*100000</f>
        <v>14007.15071742514</v>
      </c>
      <c r="R29" s="72">
        <f>Q29/$Q$38</f>
        <v>0.70741826054050527</v>
      </c>
    </row>
    <row r="30" spans="1:18" ht="20.100000000000001" customHeight="1" x14ac:dyDescent="0.2">
      <c r="A30" s="107" t="s">
        <v>30</v>
      </c>
      <c r="B30" s="108"/>
      <c r="C30" s="54">
        <f t="shared" ref="C30:C36" si="9">C8/$C$46*100000</f>
        <v>1949.6206716301936</v>
      </c>
      <c r="D30" s="59">
        <f t="shared" si="8"/>
        <v>1901.9591952509268</v>
      </c>
      <c r="E30" s="59">
        <f t="shared" si="8"/>
        <v>1635.5354683803537</v>
      </c>
      <c r="F30" s="59">
        <f t="shared" si="8"/>
        <v>2080.2347290644934</v>
      </c>
      <c r="G30" s="59">
        <f t="shared" si="8"/>
        <v>2067.7834403638276</v>
      </c>
      <c r="H30" s="59">
        <f t="shared" si="8"/>
        <v>2007.9983768948605</v>
      </c>
      <c r="I30" s="59">
        <f t="shared" si="8"/>
        <v>2125.5999871574654</v>
      </c>
      <c r="J30" s="59">
        <f t="shared" si="8"/>
        <v>1979.9112956203669</v>
      </c>
      <c r="K30" s="59">
        <f t="shared" si="8"/>
        <v>2258.8287337115325</v>
      </c>
      <c r="L30" s="59">
        <f t="shared" si="8"/>
        <v>1748.306029609395</v>
      </c>
      <c r="M30" s="59">
        <f t="shared" si="8"/>
        <v>1570.8554221732534</v>
      </c>
      <c r="N30" s="59">
        <f t="shared" si="8"/>
        <v>1804.8611962979005</v>
      </c>
      <c r="O30" s="59">
        <f t="shared" si="8"/>
        <v>2091.7613213630275</v>
      </c>
      <c r="P30" s="71">
        <f t="shared" si="8"/>
        <v>2165.3226933504766</v>
      </c>
      <c r="Q30" s="112">
        <f>Q8/$Q$46*100000</f>
        <v>1916.1035864173073</v>
      </c>
      <c r="R30" s="72">
        <f t="shared" ref="R30:R43" si="10">Q30/$Q$38</f>
        <v>9.677104883525714E-2</v>
      </c>
    </row>
    <row r="31" spans="1:18" ht="20.100000000000001" customHeight="1" x14ac:dyDescent="0.2">
      <c r="A31" s="97" t="s">
        <v>31</v>
      </c>
      <c r="B31" s="98"/>
      <c r="C31" s="54">
        <f t="shared" si="9"/>
        <v>1087.9887983147241</v>
      </c>
      <c r="D31" s="59">
        <f t="shared" si="8"/>
        <v>942.2844446245382</v>
      </c>
      <c r="E31" s="59">
        <f t="shared" si="8"/>
        <v>1239.716111719219</v>
      </c>
      <c r="F31" s="59">
        <f t="shared" si="8"/>
        <v>1059.9300014928592</v>
      </c>
      <c r="G31" s="59">
        <f t="shared" si="8"/>
        <v>985.67086409031697</v>
      </c>
      <c r="H31" s="59">
        <f t="shared" si="8"/>
        <v>1080.1459096816693</v>
      </c>
      <c r="I31" s="59">
        <f t="shared" si="8"/>
        <v>1194.5162377795257</v>
      </c>
      <c r="J31" s="59">
        <f t="shared" si="8"/>
        <v>961.67675377732166</v>
      </c>
      <c r="K31" s="59">
        <f t="shared" si="8"/>
        <v>1033.8565111533123</v>
      </c>
      <c r="L31" s="59">
        <f t="shared" si="8"/>
        <v>741.95981514905839</v>
      </c>
      <c r="M31" s="59">
        <f t="shared" si="8"/>
        <v>718.04352967644058</v>
      </c>
      <c r="N31" s="59">
        <f t="shared" si="8"/>
        <v>854.30180073050622</v>
      </c>
      <c r="O31" s="59">
        <f t="shared" si="8"/>
        <v>1027.3299935519071</v>
      </c>
      <c r="P31" s="71">
        <f t="shared" si="8"/>
        <v>1236.828129804064</v>
      </c>
      <c r="Q31" s="62">
        <f t="shared" ref="Q30:Q43" si="11">Q9/$Q$46*100000</f>
        <v>962.92499163473894</v>
      </c>
      <c r="R31" s="72">
        <f t="shared" si="10"/>
        <v>4.8631640820842634E-2</v>
      </c>
    </row>
    <row r="32" spans="1:18" ht="20.100000000000001" customHeight="1" x14ac:dyDescent="0.2">
      <c r="A32" s="97" t="s">
        <v>5</v>
      </c>
      <c r="B32" s="98"/>
      <c r="C32" s="54">
        <f t="shared" si="9"/>
        <v>1292.5262971177951</v>
      </c>
      <c r="D32" s="59">
        <f t="shared" si="8"/>
        <v>1234.880564053731</v>
      </c>
      <c r="E32" s="59">
        <f t="shared" si="8"/>
        <v>1027.1529960100279</v>
      </c>
      <c r="F32" s="59">
        <f t="shared" si="8"/>
        <v>1276.4867310623445</v>
      </c>
      <c r="G32" s="59">
        <f t="shared" si="8"/>
        <v>1296.4782777612725</v>
      </c>
      <c r="H32" s="59">
        <f t="shared" si="8"/>
        <v>1504.0038574214191</v>
      </c>
      <c r="I32" s="59">
        <f t="shared" si="8"/>
        <v>1414.4446406498323</v>
      </c>
      <c r="J32" s="59">
        <f t="shared" si="8"/>
        <v>1285.8636626901293</v>
      </c>
      <c r="K32" s="59">
        <f t="shared" si="8"/>
        <v>1321.566872355095</v>
      </c>
      <c r="L32" s="59">
        <f t="shared" si="8"/>
        <v>923.07861183027217</v>
      </c>
      <c r="M32" s="59">
        <f t="shared" si="8"/>
        <v>904.65697161283629</v>
      </c>
      <c r="N32" s="59">
        <f t="shared" si="8"/>
        <v>1144.201137066309</v>
      </c>
      <c r="O32" s="59">
        <f t="shared" si="8"/>
        <v>1398.1449332870393</v>
      </c>
      <c r="P32" s="71">
        <f t="shared" si="8"/>
        <v>1646.1343880146462</v>
      </c>
      <c r="Q32" s="62">
        <f t="shared" si="11"/>
        <v>1227.4944999418544</v>
      </c>
      <c r="R32" s="72">
        <f t="shared" si="10"/>
        <v>6.1993480436507258E-2</v>
      </c>
    </row>
    <row r="33" spans="1:19" ht="20.100000000000001" customHeight="1" x14ac:dyDescent="0.2">
      <c r="A33" s="97" t="s">
        <v>6</v>
      </c>
      <c r="B33" s="98"/>
      <c r="C33" s="54">
        <f t="shared" si="9"/>
        <v>577.35143560836173</v>
      </c>
      <c r="D33" s="59">
        <f t="shared" si="8"/>
        <v>558.09375232152149</v>
      </c>
      <c r="E33" s="59">
        <f t="shared" si="8"/>
        <v>420.53599802266871</v>
      </c>
      <c r="F33" s="59">
        <f t="shared" si="8"/>
        <v>545.17004771620191</v>
      </c>
      <c r="G33" s="59">
        <f t="shared" si="8"/>
        <v>568.82327399044721</v>
      </c>
      <c r="H33" s="59">
        <f t="shared" si="8"/>
        <v>714.43791071054136</v>
      </c>
      <c r="I33" s="59">
        <f t="shared" si="8"/>
        <v>679.69113704589608</v>
      </c>
      <c r="J33" s="59">
        <f t="shared" si="8"/>
        <v>553.52776773601704</v>
      </c>
      <c r="K33" s="59">
        <f t="shared" si="8"/>
        <v>558.31361984562136</v>
      </c>
      <c r="L33" s="59">
        <f t="shared" si="8"/>
        <v>375.5666822956768</v>
      </c>
      <c r="M33" s="59">
        <f t="shared" si="8"/>
        <v>364.64612668947177</v>
      </c>
      <c r="N33" s="59">
        <f t="shared" si="8"/>
        <v>497.81073428647966</v>
      </c>
      <c r="O33" s="59">
        <f t="shared" si="8"/>
        <v>617.82649670155251</v>
      </c>
      <c r="P33" s="71">
        <f t="shared" si="8"/>
        <v>765.68046510327861</v>
      </c>
      <c r="Q33" s="62">
        <f t="shared" si="11"/>
        <v>541.77605214255755</v>
      </c>
      <c r="R33" s="72">
        <f t="shared" si="10"/>
        <v>2.7361901084737038E-2</v>
      </c>
    </row>
    <row r="34" spans="1:19" ht="20.100000000000001" customHeight="1" x14ac:dyDescent="0.2">
      <c r="A34" s="97" t="s">
        <v>7</v>
      </c>
      <c r="B34" s="98"/>
      <c r="C34" s="54">
        <f t="shared" si="9"/>
        <v>694.14030675915592</v>
      </c>
      <c r="D34" s="59">
        <f t="shared" si="8"/>
        <v>670.70864652767932</v>
      </c>
      <c r="E34" s="59">
        <f t="shared" si="8"/>
        <v>546.23777408989793</v>
      </c>
      <c r="F34" s="59">
        <f t="shared" si="8"/>
        <v>663.1243514817088</v>
      </c>
      <c r="G34" s="59">
        <f t="shared" si="8"/>
        <v>704.1159128825102</v>
      </c>
      <c r="H34" s="59">
        <f t="shared" si="8"/>
        <v>921.31590362898112</v>
      </c>
      <c r="I34" s="59">
        <f t="shared" si="8"/>
        <v>800.571492784101</v>
      </c>
      <c r="J34" s="59">
        <f t="shared" si="8"/>
        <v>677.33296016854604</v>
      </c>
      <c r="K34" s="59">
        <f t="shared" si="8"/>
        <v>641.42994641502526</v>
      </c>
      <c r="L34" s="59">
        <f t="shared" si="8"/>
        <v>440.48718604115078</v>
      </c>
      <c r="M34" s="59">
        <f t="shared" si="8"/>
        <v>438.62811719439526</v>
      </c>
      <c r="N34" s="59">
        <f t="shared" si="8"/>
        <v>599.45074339903215</v>
      </c>
      <c r="O34" s="59">
        <f t="shared" si="8"/>
        <v>736.86821090223702</v>
      </c>
      <c r="P34" s="71">
        <f t="shared" si="8"/>
        <v>921.15744752215119</v>
      </c>
      <c r="Q34" s="62">
        <f t="shared" si="11"/>
        <v>657.11633879312228</v>
      </c>
      <c r="R34" s="72">
        <f t="shared" si="10"/>
        <v>3.3187056150076749E-2</v>
      </c>
    </row>
    <row r="35" spans="1:19" ht="20.100000000000001" customHeight="1" x14ac:dyDescent="0.2">
      <c r="A35" s="97" t="s">
        <v>8</v>
      </c>
      <c r="B35" s="98"/>
      <c r="C35" s="54">
        <f t="shared" si="9"/>
        <v>241.89737962819069</v>
      </c>
      <c r="D35" s="59">
        <f t="shared" si="8"/>
        <v>230.80143984980177</v>
      </c>
      <c r="E35" s="59">
        <f t="shared" si="8"/>
        <v>171.60411002436354</v>
      </c>
      <c r="F35" s="59">
        <f t="shared" si="8"/>
        <v>223.56026635556222</v>
      </c>
      <c r="G35" s="59">
        <f t="shared" si="8"/>
        <v>269.21406860616588</v>
      </c>
      <c r="H35" s="59">
        <f t="shared" si="8"/>
        <v>302.80418577762612</v>
      </c>
      <c r="I35" s="59">
        <f t="shared" si="8"/>
        <v>251.71367569389821</v>
      </c>
      <c r="J35" s="59">
        <f t="shared" si="8"/>
        <v>238.28126518411406</v>
      </c>
      <c r="K35" s="59">
        <f t="shared" si="8"/>
        <v>229.30429388274203</v>
      </c>
      <c r="L35" s="59">
        <f t="shared" si="8"/>
        <v>137.83846085089769</v>
      </c>
      <c r="M35" s="59">
        <f t="shared" si="8"/>
        <v>152.65094921922321</v>
      </c>
      <c r="N35" s="59">
        <f t="shared" si="8"/>
        <v>224.30898562770216</v>
      </c>
      <c r="O35" s="59">
        <f t="shared" si="8"/>
        <v>239.86905411437922</v>
      </c>
      <c r="P35" s="71">
        <f t="shared" si="8"/>
        <v>275.31654414847532</v>
      </c>
      <c r="Q35" s="62">
        <f t="shared" si="11"/>
        <v>221.47617120073801</v>
      </c>
      <c r="R35" s="72">
        <f t="shared" si="10"/>
        <v>1.1185450270559965E-2</v>
      </c>
    </row>
    <row r="36" spans="1:19" ht="20.100000000000001" customHeight="1" x14ac:dyDescent="0.2">
      <c r="A36" s="97" t="s">
        <v>9</v>
      </c>
      <c r="B36" s="98"/>
      <c r="C36" s="54">
        <f t="shared" si="9"/>
        <v>124.95153418821531</v>
      </c>
      <c r="D36" s="59">
        <f t="shared" si="8"/>
        <v>131.01822774209671</v>
      </c>
      <c r="E36" s="59">
        <f t="shared" si="8"/>
        <v>97.454185939762013</v>
      </c>
      <c r="F36" s="59">
        <f t="shared" si="8"/>
        <v>126.61657294828625</v>
      </c>
      <c r="G36" s="59">
        <f t="shared" si="8"/>
        <v>162.9453573142583</v>
      </c>
      <c r="H36" s="59">
        <f t="shared" si="8"/>
        <v>171.13911929568104</v>
      </c>
      <c r="I36" s="59">
        <f t="shared" si="8"/>
        <v>134.36501693609233</v>
      </c>
      <c r="J36" s="59">
        <f t="shared" si="8"/>
        <v>144.01828507457466</v>
      </c>
      <c r="K36" s="59">
        <f t="shared" si="8"/>
        <v>130.80885491276243</v>
      </c>
      <c r="L36" s="59">
        <f t="shared" si="8"/>
        <v>79.817720788517533</v>
      </c>
      <c r="M36" s="59">
        <f t="shared" si="8"/>
        <v>91.936684106995557</v>
      </c>
      <c r="N36" s="59">
        <f t="shared" si="8"/>
        <v>144.82449574288583</v>
      </c>
      <c r="O36" s="59">
        <f t="shared" si="8"/>
        <v>131.7394970487575</v>
      </c>
      <c r="P36" s="71">
        <f t="shared" si="8"/>
        <v>145.17008133717195</v>
      </c>
      <c r="Q36" s="62">
        <f t="shared" si="11"/>
        <v>126.65561567893828</v>
      </c>
      <c r="R36" s="72">
        <f t="shared" si="10"/>
        <v>6.3966253479245542E-3</v>
      </c>
    </row>
    <row r="37" spans="1:19" ht="20.100000000000001" customHeight="1" x14ac:dyDescent="0.2">
      <c r="A37" s="104" t="s">
        <v>15</v>
      </c>
      <c r="B37" s="105"/>
      <c r="C37" s="54">
        <f>C15/$C$46*100000</f>
        <v>155.09059771100092</v>
      </c>
      <c r="D37" s="59">
        <f t="shared" si="8"/>
        <v>155.75298336608788</v>
      </c>
      <c r="E37" s="59">
        <f t="shared" si="8"/>
        <v>139.82557113096289</v>
      </c>
      <c r="F37" s="59">
        <f t="shared" si="8"/>
        <v>142.28237891714264</v>
      </c>
      <c r="G37" s="59">
        <f t="shared" si="8"/>
        <v>148.77619580867062</v>
      </c>
      <c r="H37" s="59">
        <f t="shared" si="8"/>
        <v>154.50059380860094</v>
      </c>
      <c r="I37" s="59">
        <f t="shared" si="8"/>
        <v>136.61246046907357</v>
      </c>
      <c r="J37" s="59">
        <f t="shared" si="8"/>
        <v>135.27223537368954</v>
      </c>
      <c r="K37" s="59">
        <f t="shared" si="8"/>
        <v>165.36865806012369</v>
      </c>
      <c r="L37" s="59">
        <f t="shared" si="8"/>
        <v>110.00418690205315</v>
      </c>
      <c r="M37" s="59">
        <f t="shared" si="8"/>
        <v>120.92377980190709</v>
      </c>
      <c r="N37" s="59">
        <f t="shared" si="8"/>
        <v>142.82173694263847</v>
      </c>
      <c r="O37" s="59">
        <f t="shared" si="8"/>
        <v>134.71553990377461</v>
      </c>
      <c r="P37" s="71">
        <f t="shared" si="8"/>
        <v>142.20029627973278</v>
      </c>
      <c r="Q37" s="62">
        <f t="shared" si="11"/>
        <v>139.68250708135162</v>
      </c>
      <c r="R37" s="72">
        <f t="shared" si="10"/>
        <v>7.0545365135894688E-3</v>
      </c>
      <c r="S37" s="27"/>
    </row>
    <row r="38" spans="1:19" ht="30" customHeight="1" thickBot="1" x14ac:dyDescent="0.25">
      <c r="A38" s="115" t="s">
        <v>33</v>
      </c>
      <c r="B38" s="116"/>
      <c r="C38" s="5">
        <f>SUM(C28:C37)</f>
        <v>19825.381800714858</v>
      </c>
      <c r="D38" s="6">
        <f t="shared" ref="D38:P38" si="12">SUM(D28:D37)</f>
        <v>19418.3871250954</v>
      </c>
      <c r="E38" s="6">
        <f t="shared" si="12"/>
        <v>16753.998799477416</v>
      </c>
      <c r="F38" s="6">
        <f t="shared" si="12"/>
        <v>22258.898638549304</v>
      </c>
      <c r="G38" s="6">
        <f t="shared" si="12"/>
        <v>22607.125717028131</v>
      </c>
      <c r="H38" s="6">
        <f t="shared" si="12"/>
        <v>19870.898624690039</v>
      </c>
      <c r="I38" s="6">
        <f t="shared" si="12"/>
        <v>20811.648178768079</v>
      </c>
      <c r="J38" s="6">
        <f t="shared" si="12"/>
        <v>21406.63689122635</v>
      </c>
      <c r="K38" s="6">
        <f t="shared" si="12"/>
        <v>22201.21754186488</v>
      </c>
      <c r="L38" s="6">
        <f t="shared" si="12"/>
        <v>21599.396584303347</v>
      </c>
      <c r="M38" s="6">
        <f t="shared" si="12"/>
        <v>14748.230489232954</v>
      </c>
      <c r="N38" s="6">
        <f t="shared" si="12"/>
        <v>19326.497249961827</v>
      </c>
      <c r="O38" s="6">
        <f t="shared" si="12"/>
        <v>20067.060165666386</v>
      </c>
      <c r="P38" s="7">
        <f t="shared" si="12"/>
        <v>21135.960253794336</v>
      </c>
      <c r="Q38" s="8">
        <f t="shared" si="11"/>
        <v>19800.380480315747</v>
      </c>
      <c r="R38" s="44"/>
    </row>
    <row r="39" spans="1:19" ht="20.100000000000001" customHeight="1" x14ac:dyDescent="0.2">
      <c r="A39" s="101" t="s">
        <v>2</v>
      </c>
      <c r="B39" s="11" t="s">
        <v>10</v>
      </c>
      <c r="C39" s="55">
        <f>SUM(C28:C31)</f>
        <v>16739.424249702141</v>
      </c>
      <c r="D39" s="55">
        <f t="shared" ref="D39:P39" si="13">SUM(D28:D31)</f>
        <v>16437.131511234478</v>
      </c>
      <c r="E39" s="55">
        <f t="shared" si="13"/>
        <v>14351.188164259736</v>
      </c>
      <c r="F39" s="55">
        <f t="shared" si="13"/>
        <v>19281.658290068062</v>
      </c>
      <c r="G39" s="55">
        <f t="shared" si="13"/>
        <v>19456.772630664807</v>
      </c>
      <c r="H39" s="55">
        <f t="shared" si="13"/>
        <v>16102.697054047192</v>
      </c>
      <c r="I39" s="55">
        <f t="shared" si="13"/>
        <v>17394.249755189187</v>
      </c>
      <c r="J39" s="55">
        <f t="shared" si="13"/>
        <v>18372.340714999282</v>
      </c>
      <c r="K39" s="55">
        <f t="shared" si="13"/>
        <v>19154.425296393511</v>
      </c>
      <c r="L39" s="55">
        <f t="shared" si="13"/>
        <v>19532.603735594781</v>
      </c>
      <c r="M39" s="55">
        <f t="shared" si="13"/>
        <v>12674.787860608125</v>
      </c>
      <c r="N39" s="55">
        <f t="shared" si="13"/>
        <v>16573.079416896777</v>
      </c>
      <c r="O39" s="55">
        <f t="shared" si="13"/>
        <v>16807.896433708644</v>
      </c>
      <c r="P39" s="55">
        <f t="shared" si="13"/>
        <v>17240.301031388881</v>
      </c>
      <c r="Q39" s="64">
        <f>Q17/$Q$46*100000</f>
        <v>16886.179295477184</v>
      </c>
      <c r="R39" s="73">
        <f t="shared" si="10"/>
        <v>0.85282095019660498</v>
      </c>
    </row>
    <row r="40" spans="1:19" ht="20.100000000000001" customHeight="1" x14ac:dyDescent="0.2">
      <c r="A40" s="102"/>
      <c r="B40" s="12" t="s">
        <v>11</v>
      </c>
      <c r="C40" s="51">
        <f>SUM(C32:C37)</f>
        <v>3085.9575510127197</v>
      </c>
      <c r="D40" s="51">
        <f t="shared" ref="D40:P40" si="14">SUM(D32:D37)</f>
        <v>2981.2556138609179</v>
      </c>
      <c r="E40" s="51">
        <f t="shared" si="14"/>
        <v>2402.8106352176833</v>
      </c>
      <c r="F40" s="51">
        <f t="shared" si="14"/>
        <v>2977.2403484812462</v>
      </c>
      <c r="G40" s="51">
        <f t="shared" si="14"/>
        <v>3150.3530863633246</v>
      </c>
      <c r="H40" s="51">
        <f t="shared" si="14"/>
        <v>3768.2015706428501</v>
      </c>
      <c r="I40" s="51">
        <f t="shared" si="14"/>
        <v>3417.398423578893</v>
      </c>
      <c r="J40" s="51">
        <f t="shared" si="14"/>
        <v>3034.2961762270706</v>
      </c>
      <c r="K40" s="51">
        <f t="shared" si="14"/>
        <v>3046.7922454713698</v>
      </c>
      <c r="L40" s="51">
        <f t="shared" si="14"/>
        <v>2066.7928487085683</v>
      </c>
      <c r="M40" s="51">
        <f t="shared" si="14"/>
        <v>2073.442628624829</v>
      </c>
      <c r="N40" s="51">
        <f t="shared" si="14"/>
        <v>2753.417833065047</v>
      </c>
      <c r="O40" s="51">
        <f t="shared" si="14"/>
        <v>3259.1637319577403</v>
      </c>
      <c r="P40" s="51">
        <f t="shared" si="14"/>
        <v>3895.6592224054561</v>
      </c>
      <c r="Q40" s="66">
        <f t="shared" si="11"/>
        <v>2914.2011848385623</v>
      </c>
      <c r="R40" s="72">
        <f t="shared" si="10"/>
        <v>0.14717904980339502</v>
      </c>
    </row>
    <row r="41" spans="1:19" ht="20.100000000000001" customHeight="1" x14ac:dyDescent="0.2">
      <c r="A41" s="102"/>
      <c r="B41" s="13" t="s">
        <v>12</v>
      </c>
      <c r="C41" s="52">
        <f>SUM(C33:C37)</f>
        <v>1793.4312538949248</v>
      </c>
      <c r="D41" s="52">
        <f t="shared" ref="D41:P41" si="15">SUM(D33:D37)</f>
        <v>1746.3750498071872</v>
      </c>
      <c r="E41" s="52">
        <f t="shared" si="15"/>
        <v>1375.6576392076549</v>
      </c>
      <c r="F41" s="52">
        <f t="shared" si="15"/>
        <v>1700.7536174189017</v>
      </c>
      <c r="G41" s="52">
        <f t="shared" si="15"/>
        <v>1853.8748086020521</v>
      </c>
      <c r="H41" s="52">
        <f t="shared" si="15"/>
        <v>2264.1977132214306</v>
      </c>
      <c r="I41" s="52">
        <f t="shared" si="15"/>
        <v>2002.9537829290612</v>
      </c>
      <c r="J41" s="52">
        <f t="shared" si="15"/>
        <v>1748.4325135369413</v>
      </c>
      <c r="K41" s="52">
        <f t="shared" si="15"/>
        <v>1725.2253731162748</v>
      </c>
      <c r="L41" s="52">
        <f t="shared" si="15"/>
        <v>1143.7142368782959</v>
      </c>
      <c r="M41" s="52">
        <f t="shared" si="15"/>
        <v>1168.785657011993</v>
      </c>
      <c r="N41" s="52">
        <f t="shared" si="15"/>
        <v>1609.2166959987383</v>
      </c>
      <c r="O41" s="52">
        <f t="shared" si="15"/>
        <v>1861.018798670701</v>
      </c>
      <c r="P41" s="52">
        <f t="shared" si="15"/>
        <v>2249.5248343908102</v>
      </c>
      <c r="Q41" s="68">
        <f t="shared" si="11"/>
        <v>1686.7066848967077</v>
      </c>
      <c r="R41" s="74">
        <f t="shared" si="10"/>
        <v>8.5185569366887773E-2</v>
      </c>
    </row>
    <row r="42" spans="1:19" ht="20.100000000000001" customHeight="1" x14ac:dyDescent="0.2">
      <c r="A42" s="102"/>
      <c r="B42" s="13" t="s">
        <v>13</v>
      </c>
      <c r="C42" s="52">
        <f>SUM(C34:C37)</f>
        <v>1216.0798182865628</v>
      </c>
      <c r="D42" s="52">
        <f t="shared" ref="D42:P42" si="16">SUM(D34:D37)</f>
        <v>1188.2812974856656</v>
      </c>
      <c r="E42" s="52">
        <f t="shared" si="16"/>
        <v>955.1216411849864</v>
      </c>
      <c r="F42" s="52">
        <f t="shared" si="16"/>
        <v>1155.5835697027001</v>
      </c>
      <c r="G42" s="52">
        <f t="shared" si="16"/>
        <v>1285.0515346116049</v>
      </c>
      <c r="H42" s="52">
        <f t="shared" si="16"/>
        <v>1549.7598025108894</v>
      </c>
      <c r="I42" s="52">
        <f t="shared" si="16"/>
        <v>1323.2626458831651</v>
      </c>
      <c r="J42" s="52">
        <f t="shared" si="16"/>
        <v>1194.9047458009243</v>
      </c>
      <c r="K42" s="52">
        <f t="shared" si="16"/>
        <v>1166.9117532706534</v>
      </c>
      <c r="L42" s="52">
        <f t="shared" si="16"/>
        <v>768.14755458261902</v>
      </c>
      <c r="M42" s="52">
        <f t="shared" si="16"/>
        <v>804.13953032252118</v>
      </c>
      <c r="N42" s="52">
        <f t="shared" si="16"/>
        <v>1111.4059617122584</v>
      </c>
      <c r="O42" s="52">
        <f t="shared" si="16"/>
        <v>1243.1923019691485</v>
      </c>
      <c r="P42" s="52">
        <f t="shared" si="16"/>
        <v>1483.8443692875312</v>
      </c>
      <c r="Q42" s="68">
        <f t="shared" si="11"/>
        <v>1144.9306327541501</v>
      </c>
      <c r="R42" s="74">
        <f t="shared" si="10"/>
        <v>5.7823668282150728E-2</v>
      </c>
    </row>
    <row r="43" spans="1:19" ht="20.100000000000001" customHeight="1" thickBot="1" x14ac:dyDescent="0.25">
      <c r="A43" s="103"/>
      <c r="B43" s="14" t="s">
        <v>14</v>
      </c>
      <c r="C43" s="53">
        <f>SUM(C35:C37)</f>
        <v>521.93951152740692</v>
      </c>
      <c r="D43" s="53">
        <f t="shared" ref="D43:P43" si="17">SUM(D35:D37)</f>
        <v>517.5726509579863</v>
      </c>
      <c r="E43" s="53">
        <f t="shared" si="17"/>
        <v>408.88386709508842</v>
      </c>
      <c r="F43" s="53">
        <f t="shared" si="17"/>
        <v>492.45921822099109</v>
      </c>
      <c r="G43" s="53">
        <f t="shared" si="17"/>
        <v>580.93562172909481</v>
      </c>
      <c r="H43" s="53">
        <f t="shared" si="17"/>
        <v>628.44389888190813</v>
      </c>
      <c r="I43" s="53">
        <f t="shared" si="17"/>
        <v>522.69115309906408</v>
      </c>
      <c r="J43" s="53">
        <f t="shared" si="17"/>
        <v>517.57178563237824</v>
      </c>
      <c r="K43" s="53">
        <f t="shared" si="17"/>
        <v>525.48180685562818</v>
      </c>
      <c r="L43" s="53">
        <f t="shared" si="17"/>
        <v>327.66036854146836</v>
      </c>
      <c r="M43" s="53">
        <f t="shared" si="17"/>
        <v>365.51141312812587</v>
      </c>
      <c r="N43" s="53">
        <f t="shared" si="17"/>
        <v>511.95521831322651</v>
      </c>
      <c r="O43" s="53">
        <f t="shared" si="17"/>
        <v>506.32409106691136</v>
      </c>
      <c r="P43" s="53">
        <f t="shared" si="17"/>
        <v>562.68692176538002</v>
      </c>
      <c r="Q43" s="70">
        <f>Q21/$Q$46*100000</f>
        <v>487.81429396102794</v>
      </c>
      <c r="R43" s="75">
        <f t="shared" si="10"/>
        <v>2.4636612132073989E-2</v>
      </c>
    </row>
    <row r="44" spans="1:19" ht="20.100000000000001" customHeight="1" x14ac:dyDescent="0.2">
      <c r="C44" s="42"/>
      <c r="D44" s="42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5"/>
      <c r="R44" s="43"/>
    </row>
    <row r="45" spans="1:19" s="37" customFormat="1" ht="20.100000000000001" customHeight="1" x14ac:dyDescent="0.2">
      <c r="B45" s="15" t="s">
        <v>16</v>
      </c>
      <c r="C45" s="56" t="s">
        <v>20</v>
      </c>
      <c r="D45" s="56" t="s">
        <v>43</v>
      </c>
      <c r="E45" s="56" t="s">
        <v>26</v>
      </c>
      <c r="F45" s="56" t="s">
        <v>28</v>
      </c>
      <c r="G45" s="56" t="s">
        <v>18</v>
      </c>
      <c r="H45" s="56" t="s">
        <v>34</v>
      </c>
      <c r="I45" s="56" t="s">
        <v>27</v>
      </c>
      <c r="J45" s="56" t="s">
        <v>24</v>
      </c>
      <c r="K45" s="56" t="s">
        <v>17</v>
      </c>
      <c r="L45" s="56" t="s">
        <v>19</v>
      </c>
      <c r="M45" s="56" t="s">
        <v>25</v>
      </c>
      <c r="N45" s="56" t="s">
        <v>23</v>
      </c>
      <c r="O45" s="56" t="s">
        <v>21</v>
      </c>
      <c r="P45" s="56" t="s">
        <v>22</v>
      </c>
      <c r="Q45" s="76" t="s">
        <v>0</v>
      </c>
      <c r="R45" s="46"/>
    </row>
    <row r="46" spans="1:19" s="37" customFormat="1" ht="25.5" customHeight="1" x14ac:dyDescent="0.2">
      <c r="B46" s="38" t="s">
        <v>42</v>
      </c>
      <c r="C46" s="57">
        <v>637047</v>
      </c>
      <c r="D46" s="57">
        <v>1184568</v>
      </c>
      <c r="E46" s="57">
        <v>283210</v>
      </c>
      <c r="F46" s="57">
        <v>542583</v>
      </c>
      <c r="G46" s="57">
        <v>437570</v>
      </c>
      <c r="H46" s="57">
        <v>1177989</v>
      </c>
      <c r="I46" s="57">
        <v>622930</v>
      </c>
      <c r="J46" s="57">
        <v>514518</v>
      </c>
      <c r="K46" s="57">
        <v>578707</v>
      </c>
      <c r="L46" s="57">
        <v>1275406</v>
      </c>
      <c r="M46" s="57">
        <v>1386824</v>
      </c>
      <c r="N46" s="57">
        <v>798898</v>
      </c>
      <c r="O46" s="57">
        <v>504025</v>
      </c>
      <c r="P46" s="57">
        <v>572432</v>
      </c>
      <c r="Q46" s="57">
        <v>10516707</v>
      </c>
      <c r="R46" s="47"/>
    </row>
    <row r="49" spans="1:17" ht="14.25" x14ac:dyDescent="0.2">
      <c r="B49" s="16"/>
    </row>
    <row r="50" spans="1:17" ht="18" x14ac:dyDescent="0.2">
      <c r="I50" s="39"/>
      <c r="J50" s="39"/>
      <c r="K50" s="40"/>
    </row>
    <row r="51" spans="1:17" ht="12.7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</row>
    <row r="53" spans="1:17" ht="12" customHeight="1" x14ac:dyDescent="0.2"/>
  </sheetData>
  <mergeCells count="60">
    <mergeCell ref="O26:O27"/>
    <mergeCell ref="A17:A21"/>
    <mergeCell ref="A13:B13"/>
    <mergeCell ref="A14:B14"/>
    <mergeCell ref="A15:B15"/>
    <mergeCell ref="A16:B16"/>
    <mergeCell ref="R26:R27"/>
    <mergeCell ref="A31:B31"/>
    <mergeCell ref="A33:B33"/>
    <mergeCell ref="A34:B34"/>
    <mergeCell ref="A39:A43"/>
    <mergeCell ref="A35:B35"/>
    <mergeCell ref="A36:B36"/>
    <mergeCell ref="A37:B37"/>
    <mergeCell ref="A38:B38"/>
    <mergeCell ref="A32:B32"/>
    <mergeCell ref="A30:B30"/>
    <mergeCell ref="J26:J27"/>
    <mergeCell ref="K26:K27"/>
    <mergeCell ref="L26:L27"/>
    <mergeCell ref="M26:M27"/>
    <mergeCell ref="N26:N27"/>
    <mergeCell ref="A28:B28"/>
    <mergeCell ref="A29:B29"/>
    <mergeCell ref="G4:G5"/>
    <mergeCell ref="H4:H5"/>
    <mergeCell ref="K4:K5"/>
    <mergeCell ref="A23:R23"/>
    <mergeCell ref="A24:R24"/>
    <mergeCell ref="C26:C27"/>
    <mergeCell ref="D26:D27"/>
    <mergeCell ref="E26:E27"/>
    <mergeCell ref="F26:F27"/>
    <mergeCell ref="G26:G27"/>
    <mergeCell ref="H26:H27"/>
    <mergeCell ref="I26:I27"/>
    <mergeCell ref="P26:P27"/>
    <mergeCell ref="Q26:Q27"/>
    <mergeCell ref="A11:B11"/>
    <mergeCell ref="A12:B12"/>
    <mergeCell ref="P4:P5"/>
    <mergeCell ref="A6:B6"/>
    <mergeCell ref="A7:B7"/>
    <mergeCell ref="A9:B9"/>
    <mergeCell ref="N4:N5"/>
    <mergeCell ref="A8:B8"/>
    <mergeCell ref="O4:O5"/>
    <mergeCell ref="A10:B10"/>
    <mergeCell ref="Q4:Q5"/>
    <mergeCell ref="A1:R1"/>
    <mergeCell ref="C4:C5"/>
    <mergeCell ref="D4:D5"/>
    <mergeCell ref="E4:E5"/>
    <mergeCell ref="F4:F5"/>
    <mergeCell ref="A2:R2"/>
    <mergeCell ref="I4:I5"/>
    <mergeCell ref="J4:J5"/>
    <mergeCell ref="R4:R5"/>
    <mergeCell ref="L4:L5"/>
    <mergeCell ref="M4:M5"/>
  </mergeCells>
  <phoneticPr fontId="7" type="noConversion"/>
  <printOptions horizontalCentered="1" verticalCentered="1"/>
  <pageMargins left="0.19685039370078741" right="0.19685039370078741" top="1.1811023622047245" bottom="0.19685039370078741" header="0.39370078740157483" footer="0"/>
  <pageSetup paperSize="9" scale="56" orientation="landscape" r:id="rId1"/>
  <headerFooter scaleWithDoc="0">
    <oddHeader>&amp;L&amp;G</oddHeader>
  </headerFooter>
  <rowBreaks count="1" manualBreakCount="1">
    <brk id="22" max="11" man="1"/>
  </rowBreaks>
  <customProperties>
    <customPr name="_pios_id" r:id="rId2"/>
  </customPropertie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přítrv</vt:lpstr>
      <vt:lpstr>přítrv!Oblast_tisku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26)</cp:lastModifiedBy>
  <cp:lastPrinted>2022-07-25T08:05:46Z</cp:lastPrinted>
  <dcterms:created xsi:type="dcterms:W3CDTF">1997-01-24T11:07:25Z</dcterms:created>
  <dcterms:modified xsi:type="dcterms:W3CDTF">2022-07-25T08:06:44Z</dcterms:modified>
</cp:coreProperties>
</file>